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595" activeTab="0"/>
  </bookViews>
  <sheets>
    <sheet name="Statement of Financial Position" sheetId="1" r:id="rId1"/>
    <sheet name="Statement of Profit or Loss" sheetId="2" r:id="rId2"/>
  </sheets>
  <externalReferences>
    <externalReference r:id="rId5"/>
  </externalReferences>
  <definedNames>
    <definedName name="AsatDate">'[1]Menu'!$F$7</definedName>
    <definedName name="F_906">#REF!</definedName>
    <definedName name="_xlnm.Print_Area" localSheetId="1">'Statement of Profit or Loss'!$A$1:$Q$62</definedName>
    <definedName name="_xlnm.Print_Titles" localSheetId="0">'Statement of Financial Position'!$1:$7</definedName>
    <definedName name="_xlnm.Print_Titles" localSheetId="1">'Statement of Profit or Loss'!$1:$8</definedName>
    <definedName name="Q_Sum_ชุดแรก">#REF!</definedName>
  </definedNames>
  <calcPr fullCalcOnLoad="1"/>
</workbook>
</file>

<file path=xl/sharedStrings.xml><?xml version="1.0" encoding="utf-8"?>
<sst xmlns="http://schemas.openxmlformats.org/spreadsheetml/2006/main" count="125" uniqueCount="111">
  <si>
    <t xml:space="preserve"> BANGKOK  BANK  PUBLIC  COMPANY  LIMITED  AND  SUBSIDIARIES</t>
  </si>
  <si>
    <t>CONSOLIDATED</t>
  </si>
  <si>
    <t>CASH</t>
  </si>
  <si>
    <t>PREMISES  AND  EQUIPMENT,  NET</t>
  </si>
  <si>
    <t>OTHER  ASSETS,  NET</t>
  </si>
  <si>
    <t>TOTAL  ASSETS</t>
  </si>
  <si>
    <t>ASSETS</t>
  </si>
  <si>
    <t>LIABILITIES  AND  SHAREHOLDERS’  EQUITY</t>
  </si>
  <si>
    <t>DEPOSITS</t>
  </si>
  <si>
    <t>OTHER  LIABILITIES</t>
  </si>
  <si>
    <t xml:space="preserve"> TOTAL  LIABILITIES</t>
  </si>
  <si>
    <t>SHAREHOLDERS’  EQUITY</t>
  </si>
  <si>
    <t>SHARE  CAPITAL</t>
  </si>
  <si>
    <t xml:space="preserve"> Issued and paid-up share capital</t>
  </si>
  <si>
    <t>RETAINED  EARNINGS</t>
  </si>
  <si>
    <t xml:space="preserve"> Appropriated</t>
  </si>
  <si>
    <t xml:space="preserve"> Unappropriated</t>
  </si>
  <si>
    <t>Baht : '000</t>
  </si>
  <si>
    <t xml:space="preserve"> TOTAL SHAREHOLDERS’  EQUITY</t>
  </si>
  <si>
    <t>Others</t>
  </si>
  <si>
    <t>Legal reserve</t>
  </si>
  <si>
    <t>DERIVATIVES ASSETS</t>
  </si>
  <si>
    <t xml:space="preserve">INVESTMENTS, NET </t>
  </si>
  <si>
    <t xml:space="preserve">LOANS TO CUSTOMERS  AND  ACCRUED </t>
  </si>
  <si>
    <t>Loans to customers</t>
  </si>
  <si>
    <t>PROPERTIES  FOR  SALE, NET</t>
  </si>
  <si>
    <t>OTHER INTANGIBLE ASSETS, NET</t>
  </si>
  <si>
    <t>DERIVATIVES LIABILITIES</t>
  </si>
  <si>
    <t xml:space="preserve">DEBT ISSUED AND BORROWINGS </t>
  </si>
  <si>
    <t>OTHER RESERVES</t>
  </si>
  <si>
    <t>NON-CONTROLLING INTEREST</t>
  </si>
  <si>
    <t>TOTAL  LIABILITIES  AND SHAREHOLDERS’  EQUITY</t>
  </si>
  <si>
    <t>THE BANK</t>
  </si>
  <si>
    <t>INTERBANK  AND  MONEY  MARKET  ITEMS, NET</t>
  </si>
  <si>
    <t xml:space="preserve">INVESTMENTS IN SUBSIDIARIES AND ASSOCIATES, NET </t>
  </si>
  <si>
    <t>LIABILITY  PAYABLE  ON  DEMAND</t>
  </si>
  <si>
    <t>BANK'S  LIABILITY  UNDER  ACCEPTANCES</t>
  </si>
  <si>
    <t xml:space="preserve">PROVISIONS </t>
  </si>
  <si>
    <t xml:space="preserve"> Authorized share capital</t>
  </si>
  <si>
    <t>3,998,345,000 common shares of Baht 10 each</t>
  </si>
  <si>
    <t>1,908,842,894 common shares of Baht 10 each</t>
  </si>
  <si>
    <r>
      <t>Less</t>
    </r>
    <r>
      <rPr>
        <sz val="10"/>
        <rFont val="Times New Roman"/>
        <family val="1"/>
      </rPr>
      <t xml:space="preserve"> Deferred revenue</t>
    </r>
  </si>
  <si>
    <r>
      <t>Less</t>
    </r>
    <r>
      <rPr>
        <sz val="10"/>
        <rFont val="Times New Roman"/>
        <family val="1"/>
      </rPr>
      <t xml:space="preserve"> Allowance for doubtful accounts </t>
    </r>
  </si>
  <si>
    <r>
      <t>Less</t>
    </r>
    <r>
      <rPr>
        <sz val="10"/>
        <rFont val="Times New Roman"/>
        <family val="1"/>
      </rPr>
      <t xml:space="preserve"> Revaluation allowance for debt restructuring</t>
    </r>
  </si>
  <si>
    <t xml:space="preserve"> TOTAL BANK'S  EQUITY</t>
  </si>
  <si>
    <t>Accrued interest receivables</t>
  </si>
  <si>
    <t>Total loans to customers and accrued interest receivables</t>
  </si>
  <si>
    <t>Total loans to customers and accrued interest receivables, net</t>
  </si>
  <si>
    <t>1,655,000 preferred shares of Baht 10 each</t>
  </si>
  <si>
    <t>INTEREST RECEIVABLES, NET</t>
  </si>
  <si>
    <t>PREMIUM  ON  COMMON  SHARES</t>
  </si>
  <si>
    <t>(UNAUDITED)</t>
  </si>
  <si>
    <t>DEFERRED  TAX  ASSETS</t>
  </si>
  <si>
    <t>DEFERRED  TAX  LIABILITIES</t>
  </si>
  <si>
    <t xml:space="preserve">STATEMENT OF FINANCIAL POSITION </t>
  </si>
  <si>
    <t>CUSTOMER'S  LIABILITY  UNDER  ACCEPTANCES</t>
  </si>
  <si>
    <t>INTERBANK  AND  MONEY  MARKET  ITEMS</t>
  </si>
  <si>
    <t>COLLATERAL PLACED WITH FINANCIAL COUNTERPARTIES</t>
  </si>
  <si>
    <t>March 31, 2019</t>
  </si>
  <si>
    <t>December 31, 2018</t>
  </si>
  <si>
    <t>AS  AT MARCH 31, 2019</t>
  </si>
  <si>
    <t>BANGKOK BANK PUBLIC COMPANY LIMITED AND SUBSIDIARIES</t>
  </si>
  <si>
    <t>STATEMENTS OF PROFIT OR LOSS AND OTHER COMPREHENSIVE INCOME</t>
  </si>
  <si>
    <t xml:space="preserve">FOR THE THREE-MONTH  PERIOD ENDED </t>
  </si>
  <si>
    <t>March 31, 2018</t>
  </si>
  <si>
    <t>Interest income</t>
  </si>
  <si>
    <t>Interest expenses</t>
  </si>
  <si>
    <t>Net interest income</t>
  </si>
  <si>
    <t>Fees and service income</t>
  </si>
  <si>
    <t>Fees and service expenses</t>
  </si>
  <si>
    <t>Net fees and service income</t>
  </si>
  <si>
    <t>Gains on tradings and foreign exchange transactions</t>
  </si>
  <si>
    <t>Gains on investments</t>
  </si>
  <si>
    <t>Share of profit from investment using equity method</t>
  </si>
  <si>
    <t>Gains on disposal of assets</t>
  </si>
  <si>
    <t>Dividend income</t>
  </si>
  <si>
    <t>Other operating income</t>
  </si>
  <si>
    <t>Total operating income</t>
  </si>
  <si>
    <t>Other operating expenses</t>
  </si>
  <si>
    <t>Employee's expenses</t>
  </si>
  <si>
    <t>Directors' remuneration</t>
  </si>
  <si>
    <t>Premises and equipment expenses</t>
  </si>
  <si>
    <t>Taxes and duties</t>
  </si>
  <si>
    <t>Total other operating expenses</t>
  </si>
  <si>
    <t>Impairment loss of loans and debt securities</t>
  </si>
  <si>
    <t>Profit from operating before income tax expenses</t>
  </si>
  <si>
    <t>Income tax expenses</t>
  </si>
  <si>
    <t>Net profit</t>
  </si>
  <si>
    <t>Other comprehensive income (losses)</t>
  </si>
  <si>
    <t>Items that will be reclassified subsequently  to profit or loss</t>
  </si>
  <si>
    <t>Gains (losses) on remeasuring available-for-sale investment</t>
  </si>
  <si>
    <t>Net change in fair value</t>
  </si>
  <si>
    <t>Net amount transferred to profit or loss</t>
  </si>
  <si>
    <t>Gains (losses) arising from translating the</t>
  </si>
  <si>
    <t>financial statements of foreign operations</t>
  </si>
  <si>
    <t>Share of other comprehensive income of associate</t>
  </si>
  <si>
    <t xml:space="preserve">Income tax relating to components of other comprehensive </t>
  </si>
  <si>
    <t>income (losses)</t>
  </si>
  <si>
    <t>Items that will not be reclassified subsequently to profit or loss</t>
  </si>
  <si>
    <t>Actuarial gains on defined benefit plans</t>
  </si>
  <si>
    <t>Income tax relating to components of other comprehensive</t>
  </si>
  <si>
    <t>income</t>
  </si>
  <si>
    <t xml:space="preserve">    Total other comprehensive income (losses)</t>
  </si>
  <si>
    <t xml:space="preserve">Total comprehensive income </t>
  </si>
  <si>
    <t>Net profit attributable</t>
  </si>
  <si>
    <t>Owners of the Bank</t>
  </si>
  <si>
    <t>Non-controlling interest</t>
  </si>
  <si>
    <t>Total comprehensive income attributable</t>
  </si>
  <si>
    <t>Basic earnings per share (Baht)</t>
  </si>
  <si>
    <t>Weighted average number of ordinary shares</t>
  </si>
  <si>
    <t>(Thousand shares)</t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</si>
</sst>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#,##0.00;\(#,##0\)"/>
    <numFmt numFmtId="170" formatCode="#,##0.0;\(#,##0\)"/>
    <numFmt numFmtId="171" formatCode="#,##0.0000;\(#,##0.00\)"/>
    <numFmt numFmtId="172" formatCode="#,##0;\(#,##0\)"/>
    <numFmt numFmtId="173" formatCode="#,##0.00;\(#,##0.00\)"/>
    <numFmt numFmtId="174" formatCode="#,##0_);\(#,##0\)"/>
    <numFmt numFmtId="175" formatCode="_(* #,##0_);_(* \(#,##0\);_(* &quot;-&quot;_);_(@_)"/>
    <numFmt numFmtId="176" formatCode="_(* #,##0.00_);_(* \(#,##0.00\);_(* &quot;-&quot;??_);_(@_)"/>
    <numFmt numFmtId="177" formatCode="#,##0.00_ ;[Red]\-#,##0.00\ "/>
    <numFmt numFmtId="178" formatCode="#,##0.0"/>
    <numFmt numFmtId="179" formatCode="_-* #,##0.000_-;\-* #,##0.000_-;_-* &quot;-&quot;??_-;_-@_-"/>
    <numFmt numFmtId="180" formatCode="_-* #,##0.0_-;\-* #,##0.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_(* #,##0.00000_);_(* \(#,##0.00000\);_(* &quot;-&quot;?????_);_(@_)"/>
    <numFmt numFmtId="192" formatCode="#,##0.0;\-#,##0.0"/>
    <numFmt numFmtId="193" formatCode="#,##0.000;\(#,##0.000\)"/>
    <numFmt numFmtId="194" formatCode="#,##0.0;\(#,##0.0\)"/>
    <numFmt numFmtId="195" formatCode="#,##0;\(#,##0\);\-"/>
    <numFmt numFmtId="196" formatCode="0,000;\(#,##0\);\-"/>
    <numFmt numFmtId="197" formatCode="##,#0_;\(#,##0\);\-"/>
    <numFmt numFmtId="198" formatCode="#,##0\ ;\(#,##0\);\-"/>
    <numFmt numFmtId="199" formatCode="##,#0\)_;\(#,##0\);\-"/>
    <numFmt numFmtId="200" formatCode="#,##0_);\(#,##0\);\-"/>
    <numFmt numFmtId="201" formatCode="#,##0_);\(#,##0\);"/>
    <numFmt numFmtId="202" formatCode="#,##0\ \ _);\(#,##0\)\,"/>
    <numFmt numFmtId="203" formatCode="#,##0\ \ _);\(#,##0\)"/>
    <numFmt numFmtId="204" formatCode="#,##0\ _);\(#,##0\)"/>
    <numFmt numFmtId="205" formatCode="#,##0\ ;\(#,##0\);"/>
    <numFmt numFmtId="206" formatCode="#,##0_);\(#,##0.0\);"/>
    <numFmt numFmtId="207" formatCode="#,##0_);\(#,##0.00\);"/>
    <numFmt numFmtId="208" formatCode="0.0000"/>
    <numFmt numFmtId="209" formatCode="0.000"/>
    <numFmt numFmtId="210" formatCode="0.00000000"/>
    <numFmt numFmtId="211" formatCode="0.0000000"/>
    <numFmt numFmtId="212" formatCode="0.000000"/>
    <numFmt numFmtId="213" formatCode="0.00000"/>
    <numFmt numFmtId="214" formatCode="#,##0.00\ ;\(#,##0.00\)"/>
    <numFmt numFmtId="215" formatCode="_-* #,##0.0000_-;\-* #,##0.0000_-;_-* &quot;-&quot;??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#,##0.00;\(#,##0.0\)"/>
    <numFmt numFmtId="220" formatCode="#,##0.000;\(#,##0.0\)"/>
    <numFmt numFmtId="221" formatCode="#,##0.00;\(\-#,##0.00\)"/>
    <numFmt numFmtId="222" formatCode="#,##0.00000;\(#,##0.000\)"/>
    <numFmt numFmtId="223" formatCode="#,##0.000000;\(#,##0.0000\)"/>
    <numFmt numFmtId="224" formatCode="0.0"/>
    <numFmt numFmtId="225" formatCode="[$-409]d\ mmmm\ yyyy"/>
    <numFmt numFmtId="226" formatCode="_-* #,##0_-;\-* #,###_-;_-* &quot;-&quot;??_-;_-@_-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Angsana New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3"/>
      <name val="Angsana New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9" fillId="0" borderId="0" xfId="62" applyFont="1" applyFill="1" applyAlignment="1">
      <alignment vertical="center"/>
      <protection/>
    </xf>
    <xf numFmtId="168" fontId="9" fillId="0" borderId="0" xfId="42" applyNumberFormat="1" applyFont="1" applyFill="1" applyAlignment="1">
      <alignment vertical="center"/>
    </xf>
    <xf numFmtId="0" fontId="8" fillId="0" borderId="0" xfId="0" applyFont="1" applyFill="1" applyAlignment="1">
      <alignment horizontal="centerContinuous"/>
    </xf>
    <xf numFmtId="0" fontId="8" fillId="0" borderId="0" xfId="62" applyFont="1" applyFill="1" applyAlignment="1">
      <alignment horizontal="centerContinuous" vertical="center"/>
      <protection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centerContinuous" vertical="center"/>
      <protection/>
    </xf>
    <xf numFmtId="0" fontId="8" fillId="0" borderId="0" xfId="62" applyFont="1" applyFill="1" applyBorder="1" applyAlignment="1">
      <alignment horizontal="centerContinuous" vertical="center"/>
      <protection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201" fontId="9" fillId="0" borderId="0" xfId="42" applyNumberFormat="1" applyFont="1" applyFill="1" applyAlignment="1">
      <alignment vertical="center"/>
    </xf>
    <xf numFmtId="194" fontId="9" fillId="0" borderId="0" xfId="62" applyNumberFormat="1" applyFont="1" applyFill="1" applyAlignment="1">
      <alignment vertical="center"/>
      <protection/>
    </xf>
    <xf numFmtId="0" fontId="9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horizontal="left" vertical="center" indent="2"/>
    </xf>
    <xf numFmtId="0" fontId="9" fillId="0" borderId="0" xfId="0" applyFont="1" applyFill="1" applyAlignment="1">
      <alignment horizontal="left" vertical="center" indent="4"/>
    </xf>
    <xf numFmtId="201" fontId="9" fillId="0" borderId="11" xfId="42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 indent="3"/>
    </xf>
    <xf numFmtId="201" fontId="9" fillId="0" borderId="0" xfId="42" applyNumberFormat="1" applyFont="1" applyFill="1" applyBorder="1" applyAlignment="1">
      <alignment vertical="center"/>
    </xf>
    <xf numFmtId="201" fontId="9" fillId="0" borderId="12" xfId="42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72" fontId="9" fillId="0" borderId="0" xfId="62" applyNumberFormat="1" applyFont="1" applyFill="1" applyAlignment="1">
      <alignment vertical="center"/>
      <protection/>
    </xf>
    <xf numFmtId="194" fontId="9" fillId="0" borderId="0" xfId="62" applyNumberFormat="1" applyFont="1" applyFill="1" applyBorder="1" applyAlignment="1">
      <alignment vertical="center"/>
      <protection/>
    </xf>
    <xf numFmtId="201" fontId="9" fillId="0" borderId="13" xfId="42" applyNumberFormat="1" applyFont="1" applyFill="1" applyBorder="1" applyAlignment="1">
      <alignment vertical="center"/>
    </xf>
    <xf numFmtId="168" fontId="9" fillId="0" borderId="0" xfId="42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62" applyFont="1" applyFill="1" applyBorder="1" applyAlignment="1">
      <alignment vertical="center"/>
      <protection/>
    </xf>
    <xf numFmtId="15" fontId="8" fillId="0" borderId="0" xfId="0" applyNumberFormat="1" applyFont="1" applyBorder="1" applyAlignment="1">
      <alignment horizontal="center"/>
    </xf>
    <xf numFmtId="205" fontId="9" fillId="0" borderId="0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horizontal="left" vertical="center" indent="2"/>
    </xf>
    <xf numFmtId="168" fontId="9" fillId="0" borderId="0" xfId="42" applyNumberFormat="1" applyFont="1" applyFill="1" applyAlignment="1" quotePrefix="1">
      <alignment horizontal="left" vertical="center"/>
    </xf>
    <xf numFmtId="168" fontId="9" fillId="0" borderId="0" xfId="42" applyNumberFormat="1" applyFont="1" applyFill="1" applyAlignment="1">
      <alignment horizontal="left" vertical="center"/>
    </xf>
    <xf numFmtId="168" fontId="9" fillId="0" borderId="0" xfId="42" applyNumberFormat="1" applyFont="1" applyFill="1" applyAlignment="1">
      <alignment horizontal="left" vertical="center" indent="1"/>
    </xf>
    <xf numFmtId="168" fontId="9" fillId="0" borderId="0" xfId="42" applyNumberFormat="1" applyFont="1" applyFill="1" applyAlignment="1">
      <alignment horizontal="left" vertical="center" indent="2"/>
    </xf>
    <xf numFmtId="168" fontId="9" fillId="0" borderId="14" xfId="42" applyNumberFormat="1" applyFont="1" applyFill="1" applyBorder="1" applyAlignment="1">
      <alignment vertical="center"/>
    </xf>
    <xf numFmtId="168" fontId="9" fillId="0" borderId="12" xfId="42" applyNumberFormat="1" applyFont="1" applyFill="1" applyBorder="1" applyAlignment="1">
      <alignment vertical="center"/>
    </xf>
    <xf numFmtId="168" fontId="9" fillId="0" borderId="15" xfId="42" applyNumberFormat="1" applyFont="1" applyFill="1" applyBorder="1" applyAlignment="1">
      <alignment vertical="center"/>
    </xf>
    <xf numFmtId="168" fontId="8" fillId="0" borderId="0" xfId="42" applyNumberFormat="1" applyFont="1" applyFill="1" applyAlignment="1">
      <alignment horizontal="center" vertical="center"/>
    </xf>
    <xf numFmtId="168" fontId="9" fillId="0" borderId="13" xfId="42" applyNumberFormat="1" applyFont="1" applyFill="1" applyBorder="1" applyAlignment="1">
      <alignment vertical="center"/>
    </xf>
    <xf numFmtId="168" fontId="9" fillId="0" borderId="11" xfId="42" applyNumberFormat="1" applyFont="1" applyFill="1" applyBorder="1" applyAlignment="1">
      <alignment vertical="center"/>
    </xf>
    <xf numFmtId="168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172" fontId="12" fillId="0" borderId="0" xfId="42" applyNumberFormat="1" applyFont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43" fontId="9" fillId="0" borderId="0" xfId="42" applyFont="1" applyFill="1" applyAlignment="1">
      <alignment vertical="center"/>
    </xf>
    <xf numFmtId="168" fontId="12" fillId="0" borderId="0" xfId="46" applyNumberFormat="1" applyFont="1" applyAlignment="1">
      <alignment horizontal="left"/>
    </xf>
    <xf numFmtId="43" fontId="12" fillId="0" borderId="0" xfId="46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72" fontId="12" fillId="0" borderId="0" xfId="46" applyNumberFormat="1" applyFont="1" applyAlignment="1">
      <alignment horizontal="right" vertical="center"/>
    </xf>
    <xf numFmtId="168" fontId="14" fillId="0" borderId="0" xfId="46" applyNumberFormat="1" applyFont="1" applyAlignment="1">
      <alignment vertical="center"/>
    </xf>
    <xf numFmtId="43" fontId="14" fillId="0" borderId="0" xfId="46" applyFont="1" applyAlignment="1">
      <alignment vertical="center"/>
    </xf>
    <xf numFmtId="15" fontId="15" fillId="0" borderId="0" xfId="0" applyNumberFormat="1" applyFont="1" applyAlignment="1">
      <alignment horizontal="center" vertical="center"/>
    </xf>
    <xf numFmtId="15" fontId="8" fillId="0" borderId="0" xfId="0" applyNumberFormat="1" applyFont="1" applyFill="1" applyAlignment="1">
      <alignment horizontal="center"/>
    </xf>
    <xf numFmtId="0" fontId="14" fillId="0" borderId="0" xfId="0" applyFont="1" applyAlignment="1">
      <alignment/>
    </xf>
    <xf numFmtId="15" fontId="12" fillId="0" borderId="0" xfId="0" applyNumberFormat="1" applyFont="1" applyAlignment="1">
      <alignment horizontal="center"/>
    </xf>
    <xf numFmtId="15" fontId="12" fillId="0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8" fontId="4" fillId="0" borderId="0" xfId="46" applyNumberFormat="1" applyFont="1" applyAlignment="1">
      <alignment vertical="center"/>
    </xf>
    <xf numFmtId="168" fontId="4" fillId="0" borderId="0" xfId="46" applyNumberFormat="1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168" fontId="4" fillId="0" borderId="12" xfId="46" applyNumberFormat="1" applyFont="1" applyBorder="1" applyAlignment="1">
      <alignment vertical="center"/>
    </xf>
    <xf numFmtId="168" fontId="4" fillId="0" borderId="12" xfId="46" applyNumberFormat="1" applyFont="1" applyFill="1" applyBorder="1" applyAlignment="1">
      <alignment vertical="center"/>
    </xf>
    <xf numFmtId="168" fontId="4" fillId="0" borderId="0" xfId="46" applyNumberFormat="1" applyFont="1" applyBorder="1" applyAlignment="1">
      <alignment vertical="center"/>
    </xf>
    <xf numFmtId="168" fontId="4" fillId="0" borderId="0" xfId="46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168" fontId="4" fillId="0" borderId="11" xfId="46" applyNumberFormat="1" applyFont="1" applyBorder="1" applyAlignment="1">
      <alignment vertical="center"/>
    </xf>
    <xf numFmtId="168" fontId="4" fillId="0" borderId="11" xfId="46" applyNumberFormat="1" applyFont="1" applyFill="1" applyBorder="1" applyAlignment="1">
      <alignment vertical="center"/>
    </xf>
    <xf numFmtId="168" fontId="14" fillId="0" borderId="0" xfId="46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43" fontId="14" fillId="0" borderId="0" xfId="46" applyFont="1" applyFill="1" applyAlignment="1">
      <alignment vertical="center"/>
    </xf>
    <xf numFmtId="170" fontId="14" fillId="0" borderId="0" xfId="46" applyNumberFormat="1" applyFont="1" applyAlignment="1">
      <alignment vertical="center"/>
    </xf>
    <xf numFmtId="172" fontId="14" fillId="0" borderId="0" xfId="46" applyNumberFormat="1" applyFont="1" applyFill="1" applyAlignment="1">
      <alignment vertical="center"/>
    </xf>
    <xf numFmtId="168" fontId="14" fillId="0" borderId="0" xfId="44" applyNumberFormat="1" applyFont="1" applyFill="1" applyBorder="1" applyAlignment="1">
      <alignment vertical="center"/>
    </xf>
    <xf numFmtId="169" fontId="14" fillId="0" borderId="0" xfId="44" applyNumberFormat="1" applyFont="1" applyFill="1" applyAlignment="1">
      <alignment vertical="center"/>
    </xf>
    <xf numFmtId="168" fontId="14" fillId="0" borderId="0" xfId="46" applyNumberFormat="1" applyFont="1" applyFill="1" applyBorder="1" applyAlignment="1">
      <alignment vertical="center"/>
    </xf>
    <xf numFmtId="172" fontId="14" fillId="0" borderId="0" xfId="44" applyNumberFormat="1" applyFont="1" applyFill="1" applyAlignment="1">
      <alignment vertical="center"/>
    </xf>
    <xf numFmtId="0" fontId="14" fillId="0" borderId="0" xfId="0" applyFont="1" applyBorder="1" applyAlignment="1">
      <alignment vertical="center"/>
    </xf>
    <xf numFmtId="168" fontId="54" fillId="0" borderId="0" xfId="46" applyNumberFormat="1" applyFont="1" applyAlignment="1">
      <alignment vertical="center"/>
    </xf>
    <xf numFmtId="169" fontId="14" fillId="0" borderId="0" xfId="46" applyNumberFormat="1" applyFont="1" applyBorder="1" applyAlignment="1">
      <alignment vertical="center"/>
    </xf>
    <xf numFmtId="169" fontId="14" fillId="0" borderId="0" xfId="44" applyNumberFormat="1" applyFont="1" applyFill="1" applyBorder="1" applyAlignment="1">
      <alignment vertical="center"/>
    </xf>
    <xf numFmtId="168" fontId="14" fillId="0" borderId="0" xfId="44" applyNumberFormat="1" applyFont="1" applyBorder="1" applyAlignment="1">
      <alignment vertical="center"/>
    </xf>
    <xf numFmtId="169" fontId="14" fillId="0" borderId="11" xfId="44" applyNumberFormat="1" applyFont="1" applyFill="1" applyBorder="1" applyAlignment="1">
      <alignment vertical="center"/>
    </xf>
    <xf numFmtId="172" fontId="14" fillId="0" borderId="11" xfId="47" applyNumberFormat="1" applyFont="1" applyFill="1" applyBorder="1" applyAlignment="1">
      <alignment vertical="center"/>
    </xf>
    <xf numFmtId="168" fontId="14" fillId="0" borderId="11" xfId="47" applyNumberFormat="1" applyFont="1" applyFill="1" applyBorder="1" applyAlignment="1">
      <alignment vertical="center"/>
    </xf>
    <xf numFmtId="172" fontId="14" fillId="0" borderId="0" xfId="47" applyNumberFormat="1" applyFont="1" applyFill="1" applyAlignment="1">
      <alignment vertical="center"/>
    </xf>
    <xf numFmtId="168" fontId="4" fillId="0" borderId="15" xfId="46" applyNumberFormat="1" applyFont="1" applyBorder="1" applyAlignment="1">
      <alignment vertical="center"/>
    </xf>
    <xf numFmtId="168" fontId="4" fillId="0" borderId="15" xfId="46" applyNumberFormat="1" applyFont="1" applyFill="1" applyBorder="1" applyAlignment="1">
      <alignment vertical="center"/>
    </xf>
    <xf numFmtId="43" fontId="4" fillId="0" borderId="13" xfId="46" applyNumberFormat="1" applyFont="1" applyBorder="1" applyAlignment="1">
      <alignment vertical="center"/>
    </xf>
    <xf numFmtId="43" fontId="4" fillId="0" borderId="13" xfId="46" applyNumberFormat="1" applyFont="1" applyFill="1" applyBorder="1" applyAlignment="1">
      <alignment vertical="center"/>
    </xf>
    <xf numFmtId="168" fontId="14" fillId="0" borderId="13" xfId="46" applyNumberFormat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168" fontId="14" fillId="0" borderId="13" xfId="46" applyNumberFormat="1" applyFont="1" applyFill="1" applyBorder="1" applyAlignment="1">
      <alignment vertical="center"/>
    </xf>
    <xf numFmtId="0" fontId="8" fillId="0" borderId="11" xfId="62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15" fontId="12" fillId="0" borderId="11" xfId="0" applyNumberFormat="1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_BLS _T Dec06 1-revised 1.1" xfId="62"/>
    <cellStyle name="Note" xfId="63"/>
    <cellStyle name="Output" xfId="64"/>
    <cellStyle name="Output Amounts" xfId="65"/>
    <cellStyle name="Output Column Headings" xfId="66"/>
    <cellStyle name="Output Line Items" xfId="67"/>
    <cellStyle name="Output Report Heading" xfId="68"/>
    <cellStyle name="Output Report Title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>
        <row r="7">
          <cell r="F7">
            <v>38383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21" customHeight="1"/>
  <cols>
    <col min="1" max="1" width="52.7109375" style="1" customWidth="1"/>
    <col min="2" max="2" width="16.140625" style="1" customWidth="1"/>
    <col min="3" max="3" width="0.85546875" style="1" customWidth="1"/>
    <col min="4" max="4" width="16.140625" style="1" customWidth="1"/>
    <col min="5" max="5" width="0.85546875" style="27" customWidth="1"/>
    <col min="6" max="6" width="16.00390625" style="1" customWidth="1"/>
    <col min="7" max="7" width="0.85546875" style="1" customWidth="1"/>
    <col min="8" max="8" width="16.00390625" style="2" customWidth="1"/>
    <col min="9" max="9" width="0.85546875" style="27" customWidth="1"/>
    <col min="10" max="10" width="8.140625" style="1" customWidth="1"/>
    <col min="11" max="16384" width="9.140625" style="1" customWidth="1"/>
  </cols>
  <sheetData>
    <row r="1" spans="1:9" ht="21" customHeight="1">
      <c r="A1" s="3" t="s">
        <v>0</v>
      </c>
      <c r="B1" s="3"/>
      <c r="C1" s="3"/>
      <c r="D1" s="3"/>
      <c r="E1" s="28"/>
      <c r="F1" s="3"/>
      <c r="G1" s="3"/>
      <c r="H1" s="4"/>
      <c r="I1" s="9"/>
    </row>
    <row r="2" spans="1:9" ht="21" customHeight="1">
      <c r="A2" s="3" t="s">
        <v>54</v>
      </c>
      <c r="B2" s="3"/>
      <c r="C2" s="3"/>
      <c r="D2" s="3"/>
      <c r="E2" s="9"/>
      <c r="F2" s="4"/>
      <c r="G2" s="4"/>
      <c r="H2" s="4"/>
      <c r="I2" s="9"/>
    </row>
    <row r="3" spans="1:9" ht="21" customHeight="1">
      <c r="A3" s="5" t="s">
        <v>60</v>
      </c>
      <c r="B3" s="5"/>
      <c r="C3" s="5"/>
      <c r="D3" s="5"/>
      <c r="E3" s="29"/>
      <c r="F3" s="6"/>
      <c r="G3" s="6"/>
      <c r="H3" s="3"/>
      <c r="I3" s="28"/>
    </row>
    <row r="4" spans="1:9" ht="21" customHeight="1">
      <c r="A4" s="5" t="s">
        <v>51</v>
      </c>
      <c r="B4" s="5"/>
      <c r="C4" s="5"/>
      <c r="D4" s="5"/>
      <c r="E4" s="29"/>
      <c r="F4" s="6"/>
      <c r="G4" s="6"/>
      <c r="H4" s="3"/>
      <c r="I4" s="28"/>
    </row>
    <row r="5" spans="1:9" ht="21" customHeight="1">
      <c r="A5" s="7"/>
      <c r="B5" s="7"/>
      <c r="C5" s="7"/>
      <c r="D5" s="7"/>
      <c r="E5" s="30"/>
      <c r="F5" s="8"/>
      <c r="G5" s="8"/>
      <c r="H5" s="49" t="s">
        <v>17</v>
      </c>
      <c r="I5" s="9"/>
    </row>
    <row r="6" spans="1:9" ht="21" customHeight="1">
      <c r="A6" s="4"/>
      <c r="B6" s="104" t="s">
        <v>1</v>
      </c>
      <c r="C6" s="104"/>
      <c r="D6" s="104"/>
      <c r="E6" s="104"/>
      <c r="F6" s="104" t="s">
        <v>32</v>
      </c>
      <c r="G6" s="104"/>
      <c r="H6" s="104"/>
      <c r="I6" s="104"/>
    </row>
    <row r="7" spans="2:9" ht="21" customHeight="1">
      <c r="B7" s="50" t="s">
        <v>58</v>
      </c>
      <c r="C7" s="50"/>
      <c r="D7" s="50" t="s">
        <v>59</v>
      </c>
      <c r="E7" s="31"/>
      <c r="F7" s="50" t="s">
        <v>58</v>
      </c>
      <c r="G7" s="50"/>
      <c r="H7" s="50" t="s">
        <v>59</v>
      </c>
      <c r="I7" s="31"/>
    </row>
    <row r="8" spans="1:8" ht="21" customHeight="1">
      <c r="A8" s="10" t="s">
        <v>6</v>
      </c>
      <c r="B8" s="10"/>
      <c r="C8" s="10"/>
      <c r="D8" s="10"/>
      <c r="H8" s="1"/>
    </row>
    <row r="9" spans="1:9" ht="21" customHeight="1">
      <c r="A9" s="11" t="s">
        <v>2</v>
      </c>
      <c r="B9" s="2">
        <v>58651735</v>
      </c>
      <c r="C9" s="11"/>
      <c r="D9" s="2">
        <v>62394091</v>
      </c>
      <c r="E9" s="19"/>
      <c r="F9" s="2">
        <v>58588591</v>
      </c>
      <c r="G9" s="13"/>
      <c r="H9" s="2">
        <v>62329288</v>
      </c>
      <c r="I9" s="19"/>
    </row>
    <row r="10" spans="1:9" ht="21" customHeight="1">
      <c r="A10" s="14" t="s">
        <v>33</v>
      </c>
      <c r="B10" s="2">
        <v>520967044</v>
      </c>
      <c r="C10" s="14"/>
      <c r="D10" s="2">
        <v>450699724</v>
      </c>
      <c r="E10" s="19"/>
      <c r="F10" s="2">
        <v>483433707</v>
      </c>
      <c r="G10" s="13"/>
      <c r="H10" s="2">
        <v>404378243</v>
      </c>
      <c r="I10" s="19"/>
    </row>
    <row r="11" spans="1:9" ht="21" customHeight="1">
      <c r="A11" s="23" t="s">
        <v>21</v>
      </c>
      <c r="B11" s="2">
        <v>34098610</v>
      </c>
      <c r="C11" s="23"/>
      <c r="D11" s="2">
        <v>28649605</v>
      </c>
      <c r="E11" s="19"/>
      <c r="F11" s="2">
        <v>33915638</v>
      </c>
      <c r="G11" s="13"/>
      <c r="H11" s="2">
        <v>28334423</v>
      </c>
      <c r="I11" s="19"/>
    </row>
    <row r="12" spans="1:9" ht="21" customHeight="1">
      <c r="A12" s="23" t="s">
        <v>22</v>
      </c>
      <c r="B12" s="2">
        <v>575604574</v>
      </c>
      <c r="C12" s="23"/>
      <c r="D12" s="2">
        <v>556787522</v>
      </c>
      <c r="E12" s="19"/>
      <c r="F12" s="2">
        <v>538453235</v>
      </c>
      <c r="G12" s="13"/>
      <c r="H12" s="2">
        <v>525694808</v>
      </c>
      <c r="I12" s="19"/>
    </row>
    <row r="13" spans="1:9" ht="21" customHeight="1">
      <c r="A13" s="23" t="s">
        <v>34</v>
      </c>
      <c r="B13" s="2">
        <v>1652355</v>
      </c>
      <c r="C13" s="23"/>
      <c r="D13" s="2">
        <v>1607844</v>
      </c>
      <c r="E13" s="19"/>
      <c r="F13" s="2">
        <v>37290633</v>
      </c>
      <c r="G13" s="13"/>
      <c r="H13" s="2">
        <v>37290633</v>
      </c>
      <c r="I13" s="19"/>
    </row>
    <row r="14" spans="1:9" ht="21" customHeight="1">
      <c r="A14" s="23" t="s">
        <v>23</v>
      </c>
      <c r="B14" s="38"/>
      <c r="C14" s="23"/>
      <c r="D14" s="38"/>
      <c r="E14" s="19"/>
      <c r="F14" s="2"/>
      <c r="G14" s="13"/>
      <c r="I14" s="19"/>
    </row>
    <row r="15" spans="1:9" ht="21" customHeight="1">
      <c r="A15" s="35" t="s">
        <v>49</v>
      </c>
      <c r="B15" s="39"/>
      <c r="C15" s="35"/>
      <c r="D15" s="39"/>
      <c r="E15" s="19"/>
      <c r="F15" s="2"/>
      <c r="G15" s="13"/>
      <c r="I15" s="19"/>
    </row>
    <row r="16" spans="1:11" ht="21" customHeight="1">
      <c r="A16" s="15" t="s">
        <v>24</v>
      </c>
      <c r="B16" s="12">
        <v>2030444660</v>
      </c>
      <c r="C16" s="15"/>
      <c r="D16" s="12">
        <v>2083702949</v>
      </c>
      <c r="E16" s="19"/>
      <c r="F16" s="2">
        <v>1973504600</v>
      </c>
      <c r="G16" s="13"/>
      <c r="H16" s="2">
        <v>2026148551</v>
      </c>
      <c r="I16" s="19"/>
      <c r="J16" s="51"/>
      <c r="K16" s="47"/>
    </row>
    <row r="17" spans="1:11" ht="21" customHeight="1">
      <c r="A17" s="15" t="s">
        <v>45</v>
      </c>
      <c r="B17" s="12">
        <v>5991983</v>
      </c>
      <c r="C17" s="15"/>
      <c r="D17" s="12">
        <v>5623746</v>
      </c>
      <c r="F17" s="2">
        <v>5844709</v>
      </c>
      <c r="H17" s="2">
        <v>5487524</v>
      </c>
      <c r="J17" s="51"/>
      <c r="K17" s="47"/>
    </row>
    <row r="18" spans="1:11" ht="21" customHeight="1">
      <c r="A18" s="18" t="s">
        <v>46</v>
      </c>
      <c r="B18" s="41">
        <f>SUM(B16:B17)</f>
        <v>2036436643</v>
      </c>
      <c r="C18" s="18"/>
      <c r="D18" s="41">
        <f>SUM(D16:D17)</f>
        <v>2089326695</v>
      </c>
      <c r="E18" s="19"/>
      <c r="F18" s="41">
        <f>SUM(F16:F17)</f>
        <v>1979349309</v>
      </c>
      <c r="G18" s="25"/>
      <c r="H18" s="41">
        <f>SUM(H16:H17)</f>
        <v>2031636075</v>
      </c>
      <c r="I18" s="19"/>
      <c r="J18" s="51"/>
      <c r="K18" s="47"/>
    </row>
    <row r="19" spans="1:11" ht="21" customHeight="1">
      <c r="A19" s="36" t="s">
        <v>41</v>
      </c>
      <c r="B19" s="12">
        <v>-634252</v>
      </c>
      <c r="C19" s="36"/>
      <c r="D19" s="12">
        <v>-542891</v>
      </c>
      <c r="E19" s="19"/>
      <c r="F19" s="12">
        <v>-594664</v>
      </c>
      <c r="G19" s="13"/>
      <c r="H19" s="12">
        <v>-499799</v>
      </c>
      <c r="I19" s="19"/>
      <c r="J19" s="51"/>
      <c r="K19" s="47"/>
    </row>
    <row r="20" spans="1:11" ht="21" customHeight="1">
      <c r="A20" s="36" t="s">
        <v>42</v>
      </c>
      <c r="B20" s="12">
        <v>-152051968</v>
      </c>
      <c r="C20" s="36"/>
      <c r="D20" s="12">
        <v>-147588430</v>
      </c>
      <c r="E20" s="19"/>
      <c r="F20" s="12">
        <v>-148644551</v>
      </c>
      <c r="G20" s="25"/>
      <c r="H20" s="12">
        <v>-144326155</v>
      </c>
      <c r="I20" s="19"/>
      <c r="J20" s="51"/>
      <c r="K20" s="47"/>
    </row>
    <row r="21" spans="1:11" ht="21" customHeight="1">
      <c r="A21" s="36" t="s">
        <v>43</v>
      </c>
      <c r="B21" s="12">
        <v>-6042313</v>
      </c>
      <c r="C21" s="36"/>
      <c r="D21" s="12">
        <v>-5414669</v>
      </c>
      <c r="E21" s="19"/>
      <c r="F21" s="12">
        <v>-6042313</v>
      </c>
      <c r="G21" s="13"/>
      <c r="H21" s="12">
        <v>-5414669</v>
      </c>
      <c r="I21" s="19"/>
      <c r="J21" s="51"/>
      <c r="K21" s="47"/>
    </row>
    <row r="22" spans="1:11" ht="21" customHeight="1">
      <c r="A22" s="18" t="s">
        <v>47</v>
      </c>
      <c r="B22" s="42">
        <f>B18+B19+B20+B21</f>
        <v>1877708110</v>
      </c>
      <c r="C22" s="18"/>
      <c r="D22" s="42">
        <f>D18+D19+D20+D21</f>
        <v>1935780705</v>
      </c>
      <c r="E22" s="19"/>
      <c r="F22" s="42">
        <f>F18+F19+F20+F21</f>
        <v>1824067781</v>
      </c>
      <c r="G22" s="13"/>
      <c r="H22" s="42">
        <f>H18+H19+H20+H21</f>
        <v>1881395452</v>
      </c>
      <c r="I22" s="19"/>
      <c r="J22" s="51"/>
      <c r="K22" s="47"/>
    </row>
    <row r="23" spans="1:9" ht="21" customHeight="1">
      <c r="A23" s="23" t="s">
        <v>55</v>
      </c>
      <c r="B23" s="19">
        <v>1451138</v>
      </c>
      <c r="C23" s="23"/>
      <c r="D23" s="19">
        <v>1577698</v>
      </c>
      <c r="E23" s="19"/>
      <c r="F23" s="27">
        <v>91531</v>
      </c>
      <c r="G23" s="25"/>
      <c r="H23" s="27">
        <v>87709</v>
      </c>
      <c r="I23" s="19"/>
    </row>
    <row r="24" spans="1:8" ht="21" customHeight="1">
      <c r="A24" s="23" t="s">
        <v>25</v>
      </c>
      <c r="B24" s="19">
        <v>10612788</v>
      </c>
      <c r="C24" s="23"/>
      <c r="D24" s="19">
        <v>10603892</v>
      </c>
      <c r="F24" s="27">
        <v>8763940</v>
      </c>
      <c r="H24" s="27">
        <v>8742836</v>
      </c>
    </row>
    <row r="25" spans="1:9" ht="21" customHeight="1">
      <c r="A25" s="23" t="s">
        <v>3</v>
      </c>
      <c r="B25" s="19">
        <v>42076640</v>
      </c>
      <c r="C25" s="23"/>
      <c r="D25" s="19">
        <v>42567441</v>
      </c>
      <c r="E25" s="19"/>
      <c r="F25" s="27">
        <v>40735232</v>
      </c>
      <c r="G25" s="13"/>
      <c r="H25" s="27">
        <v>41180182</v>
      </c>
      <c r="I25" s="19"/>
    </row>
    <row r="26" spans="1:9" ht="21" customHeight="1">
      <c r="A26" s="23" t="s">
        <v>26</v>
      </c>
      <c r="B26" s="19">
        <v>1055821</v>
      </c>
      <c r="C26" s="23"/>
      <c r="D26" s="19">
        <v>1080011</v>
      </c>
      <c r="E26" s="19"/>
      <c r="F26" s="27">
        <v>964596</v>
      </c>
      <c r="G26" s="13"/>
      <c r="H26" s="27">
        <v>990727</v>
      </c>
      <c r="I26" s="19"/>
    </row>
    <row r="27" spans="1:9" ht="21" customHeight="1">
      <c r="A27" s="23" t="s">
        <v>52</v>
      </c>
      <c r="B27" s="19">
        <v>4024760</v>
      </c>
      <c r="C27" s="23"/>
      <c r="D27" s="19">
        <v>4091264</v>
      </c>
      <c r="E27" s="19"/>
      <c r="F27" s="27">
        <v>2865092</v>
      </c>
      <c r="G27" s="13"/>
      <c r="H27" s="27">
        <v>2947919</v>
      </c>
      <c r="I27" s="19"/>
    </row>
    <row r="28" spans="1:9" ht="21" customHeight="1">
      <c r="A28" s="23" t="s">
        <v>57</v>
      </c>
      <c r="B28" s="19">
        <v>3462868</v>
      </c>
      <c r="C28" s="23"/>
      <c r="D28" s="19">
        <v>3324390</v>
      </c>
      <c r="E28" s="19"/>
      <c r="F28" s="27">
        <v>3315239</v>
      </c>
      <c r="G28" s="13"/>
      <c r="H28" s="27">
        <v>3149620</v>
      </c>
      <c r="I28" s="19"/>
    </row>
    <row r="29" spans="1:9" ht="21" customHeight="1">
      <c r="A29" s="23" t="s">
        <v>4</v>
      </c>
      <c r="B29" s="19">
        <v>17469859</v>
      </c>
      <c r="C29" s="23"/>
      <c r="D29" s="19">
        <v>17586037</v>
      </c>
      <c r="E29" s="19"/>
      <c r="F29" s="27">
        <v>12078994</v>
      </c>
      <c r="G29" s="13"/>
      <c r="H29" s="27">
        <v>11720218</v>
      </c>
      <c r="I29" s="19"/>
    </row>
    <row r="30" spans="1:9" ht="21" customHeight="1" thickBot="1">
      <c r="A30" s="21" t="s">
        <v>5</v>
      </c>
      <c r="B30" s="43">
        <f>B9+B10+B11+B12+B13+B22+B23+B24+B25+B26+B27+B29+B28</f>
        <v>3148836302</v>
      </c>
      <c r="C30" s="19"/>
      <c r="D30" s="43">
        <f>D9+D10+D11+D12+D13+D22+D23+D24+D25+D26+D27+D29+D28</f>
        <v>3116750224</v>
      </c>
      <c r="E30" s="19"/>
      <c r="F30" s="43">
        <f>F9+F10+F11+F12+F13+F22+F23+F24+F25+F26+F27+F29+F28</f>
        <v>3044564209</v>
      </c>
      <c r="G30" s="13"/>
      <c r="H30" s="43">
        <f>H9+H10+H11+H12+H13+H22+H23+H24+H25+H26+H27+H29+H28</f>
        <v>3008242058</v>
      </c>
      <c r="I30" s="19"/>
    </row>
    <row r="31" spans="2:9" ht="21" customHeight="1" thickTop="1">
      <c r="B31" s="2"/>
      <c r="D31" s="2"/>
      <c r="E31" s="19"/>
      <c r="F31" s="2"/>
      <c r="G31" s="13"/>
      <c r="I31" s="19"/>
    </row>
    <row r="32" spans="2:9" ht="21" customHeight="1">
      <c r="B32" s="2"/>
      <c r="D32" s="2"/>
      <c r="E32" s="19"/>
      <c r="F32" s="2"/>
      <c r="G32" s="13"/>
      <c r="I32" s="19"/>
    </row>
    <row r="33" spans="2:9" ht="21" customHeight="1">
      <c r="B33" s="2"/>
      <c r="D33" s="2"/>
      <c r="E33" s="19"/>
      <c r="F33" s="2"/>
      <c r="G33" s="13"/>
      <c r="I33" s="19"/>
    </row>
    <row r="34" spans="2:9" ht="21" customHeight="1">
      <c r="B34" s="2"/>
      <c r="D34" s="2"/>
      <c r="E34" s="19"/>
      <c r="F34" s="2"/>
      <c r="G34" s="13"/>
      <c r="I34" s="19"/>
    </row>
    <row r="35" spans="2:9" ht="21" customHeight="1">
      <c r="B35" s="2"/>
      <c r="D35" s="2"/>
      <c r="E35" s="19"/>
      <c r="F35" s="2"/>
      <c r="G35" s="13"/>
      <c r="I35" s="19"/>
    </row>
    <row r="36" spans="2:9" ht="21" customHeight="1">
      <c r="B36" s="2"/>
      <c r="D36" s="2"/>
      <c r="E36" s="19"/>
      <c r="F36" s="2"/>
      <c r="G36" s="13"/>
      <c r="I36" s="19"/>
    </row>
    <row r="37" spans="2:9" ht="21" customHeight="1">
      <c r="B37" s="2"/>
      <c r="D37" s="2"/>
      <c r="E37" s="19"/>
      <c r="F37" s="2"/>
      <c r="G37" s="13"/>
      <c r="I37" s="19"/>
    </row>
    <row r="38" spans="2:9" ht="21" customHeight="1">
      <c r="B38" s="2"/>
      <c r="D38" s="2"/>
      <c r="E38" s="19"/>
      <c r="F38" s="2"/>
      <c r="G38" s="13"/>
      <c r="I38" s="19"/>
    </row>
    <row r="39" spans="2:9" ht="21" customHeight="1">
      <c r="B39" s="2"/>
      <c r="D39" s="2"/>
      <c r="E39" s="19"/>
      <c r="F39" s="2"/>
      <c r="G39" s="13"/>
      <c r="I39" s="19"/>
    </row>
    <row r="40" spans="2:9" ht="21" customHeight="1">
      <c r="B40" s="2"/>
      <c r="D40" s="2"/>
      <c r="E40" s="19"/>
      <c r="F40" s="2"/>
      <c r="G40" s="13"/>
      <c r="I40" s="19"/>
    </row>
    <row r="41" spans="2:9" ht="21" customHeight="1">
      <c r="B41" s="2"/>
      <c r="D41" s="2"/>
      <c r="E41" s="19"/>
      <c r="F41" s="2"/>
      <c r="G41" s="13"/>
      <c r="I41" s="19"/>
    </row>
    <row r="42" spans="2:9" ht="21" customHeight="1">
      <c r="B42" s="2"/>
      <c r="D42" s="2"/>
      <c r="E42" s="19"/>
      <c r="F42" s="2"/>
      <c r="G42" s="13"/>
      <c r="I42" s="19"/>
    </row>
    <row r="43" spans="2:9" ht="21" customHeight="1">
      <c r="B43" s="2"/>
      <c r="D43" s="2"/>
      <c r="E43" s="19"/>
      <c r="F43" s="2"/>
      <c r="G43" s="13"/>
      <c r="I43" s="19"/>
    </row>
    <row r="44" spans="2:9" ht="21" customHeight="1">
      <c r="B44" s="2"/>
      <c r="D44" s="2"/>
      <c r="E44" s="19"/>
      <c r="F44" s="2"/>
      <c r="G44" s="13"/>
      <c r="I44" s="19"/>
    </row>
    <row r="45" spans="1:9" ht="21" customHeight="1">
      <c r="A45" s="10" t="s">
        <v>7</v>
      </c>
      <c r="B45" s="44"/>
      <c r="C45" s="10"/>
      <c r="D45" s="44"/>
      <c r="E45" s="19"/>
      <c r="F45" s="2"/>
      <c r="G45" s="13"/>
      <c r="I45" s="19"/>
    </row>
    <row r="46" spans="1:9" ht="21" customHeight="1">
      <c r="A46" s="14" t="s">
        <v>8</v>
      </c>
      <c r="B46" s="12">
        <v>2340978503</v>
      </c>
      <c r="C46" s="14"/>
      <c r="D46" s="12">
        <v>2326469540</v>
      </c>
      <c r="E46" s="19"/>
      <c r="F46" s="2">
        <v>2281312463</v>
      </c>
      <c r="G46" s="13"/>
      <c r="H46" s="2">
        <v>2262490378</v>
      </c>
      <c r="I46" s="19"/>
    </row>
    <row r="47" spans="1:9" ht="21" customHeight="1">
      <c r="A47" s="11" t="s">
        <v>56</v>
      </c>
      <c r="B47" s="12">
        <v>146232377</v>
      </c>
      <c r="C47" s="11"/>
      <c r="D47" s="12">
        <v>136862124</v>
      </c>
      <c r="E47" s="19"/>
      <c r="F47" s="2">
        <v>140543019</v>
      </c>
      <c r="G47" s="13"/>
      <c r="H47" s="2">
        <v>128394405</v>
      </c>
      <c r="I47" s="19"/>
    </row>
    <row r="48" spans="1:9" ht="21" customHeight="1">
      <c r="A48" s="11" t="s">
        <v>35</v>
      </c>
      <c r="B48" s="12">
        <v>7753925</v>
      </c>
      <c r="C48" s="11"/>
      <c r="D48" s="12">
        <v>7223141</v>
      </c>
      <c r="E48" s="19"/>
      <c r="F48" s="2">
        <v>7742339</v>
      </c>
      <c r="G48" s="13"/>
      <c r="H48" s="2">
        <v>7199386</v>
      </c>
      <c r="I48" s="19"/>
    </row>
    <row r="49" spans="1:9" ht="21" customHeight="1">
      <c r="A49" s="11" t="s">
        <v>27</v>
      </c>
      <c r="B49" s="12">
        <v>22908878</v>
      </c>
      <c r="C49" s="11"/>
      <c r="D49" s="12">
        <v>22338039</v>
      </c>
      <c r="E49" s="19"/>
      <c r="F49" s="2">
        <v>22435068</v>
      </c>
      <c r="G49" s="13"/>
      <c r="H49" s="2">
        <v>21854408</v>
      </c>
      <c r="I49" s="19"/>
    </row>
    <row r="50" spans="1:9" ht="21" customHeight="1">
      <c r="A50" s="11" t="s">
        <v>28</v>
      </c>
      <c r="B50" s="12">
        <v>114172293</v>
      </c>
      <c r="C50" s="11"/>
      <c r="D50" s="12">
        <v>116348334</v>
      </c>
      <c r="E50" s="19"/>
      <c r="F50" s="2">
        <v>114010124</v>
      </c>
      <c r="G50" s="13"/>
      <c r="H50" s="2">
        <v>116221332</v>
      </c>
      <c r="I50" s="19"/>
    </row>
    <row r="51" spans="1:9" ht="21" customHeight="1">
      <c r="A51" s="11" t="s">
        <v>36</v>
      </c>
      <c r="B51" s="2">
        <v>1451138</v>
      </c>
      <c r="C51" s="11"/>
      <c r="D51" s="2">
        <v>1577698</v>
      </c>
      <c r="E51" s="19"/>
      <c r="F51" s="2">
        <v>91531</v>
      </c>
      <c r="G51" s="13"/>
      <c r="H51" s="2">
        <v>87709</v>
      </c>
      <c r="I51" s="19"/>
    </row>
    <row r="52" spans="1:9" ht="21" customHeight="1">
      <c r="A52" s="11" t="s">
        <v>37</v>
      </c>
      <c r="B52" s="12">
        <v>16463238</v>
      </c>
      <c r="C52" s="11"/>
      <c r="D52" s="12">
        <v>16518913</v>
      </c>
      <c r="E52" s="19"/>
      <c r="F52" s="2">
        <v>16233460</v>
      </c>
      <c r="G52" s="13"/>
      <c r="H52" s="2">
        <v>16311378</v>
      </c>
      <c r="I52" s="19"/>
    </row>
    <row r="53" spans="1:9" ht="21" customHeight="1">
      <c r="A53" s="11" t="s">
        <v>53</v>
      </c>
      <c r="B53" s="2">
        <v>1946130</v>
      </c>
      <c r="C53" s="11"/>
      <c r="D53" s="12">
        <v>1399378</v>
      </c>
      <c r="E53" s="19"/>
      <c r="F53" s="2">
        <v>1732611</v>
      </c>
      <c r="G53" s="13"/>
      <c r="H53" s="2">
        <v>1187304</v>
      </c>
      <c r="I53" s="19"/>
    </row>
    <row r="54" spans="1:9" ht="21" customHeight="1">
      <c r="A54" s="11" t="s">
        <v>9</v>
      </c>
      <c r="B54" s="12">
        <v>71234320</v>
      </c>
      <c r="C54" s="11"/>
      <c r="D54" s="12">
        <v>74854166</v>
      </c>
      <c r="E54" s="19"/>
      <c r="F54" s="2">
        <v>47084659</v>
      </c>
      <c r="G54" s="13"/>
      <c r="H54" s="2">
        <v>52536301</v>
      </c>
      <c r="I54" s="19"/>
    </row>
    <row r="55" spans="1:9" ht="21" customHeight="1">
      <c r="A55" s="15" t="s">
        <v>10</v>
      </c>
      <c r="B55" s="42">
        <f>SUM(B46:B54)</f>
        <v>2723140802</v>
      </c>
      <c r="C55" s="15"/>
      <c r="D55" s="42">
        <f>SUM(D46:D54)</f>
        <v>2703591333</v>
      </c>
      <c r="E55" s="19"/>
      <c r="F55" s="42">
        <f>SUM(F46:F54)</f>
        <v>2631185274</v>
      </c>
      <c r="G55" s="13"/>
      <c r="H55" s="42">
        <f>SUM(H46:H54)</f>
        <v>2606282601</v>
      </c>
      <c r="I55" s="19"/>
    </row>
    <row r="56" spans="1:9" ht="21" customHeight="1">
      <c r="A56" s="15"/>
      <c r="B56" s="40"/>
      <c r="C56" s="15"/>
      <c r="D56" s="40"/>
      <c r="E56" s="19"/>
      <c r="F56" s="2"/>
      <c r="G56" s="13"/>
      <c r="I56" s="19"/>
    </row>
    <row r="57" spans="1:9" ht="21" customHeight="1">
      <c r="A57" s="11" t="s">
        <v>11</v>
      </c>
      <c r="B57" s="2"/>
      <c r="C57" s="11"/>
      <c r="D57" s="2"/>
      <c r="E57" s="19"/>
      <c r="F57" s="2"/>
      <c r="G57" s="13"/>
      <c r="I57" s="19"/>
    </row>
    <row r="58" spans="1:9" ht="21" customHeight="1">
      <c r="A58" s="14" t="s">
        <v>12</v>
      </c>
      <c r="B58" s="37"/>
      <c r="C58" s="14"/>
      <c r="D58" s="37"/>
      <c r="E58" s="19"/>
      <c r="F58" s="2"/>
      <c r="G58" s="13"/>
      <c r="I58" s="19"/>
    </row>
    <row r="59" spans="1:9" ht="21" customHeight="1">
      <c r="A59" s="15" t="s">
        <v>38</v>
      </c>
      <c r="B59" s="40"/>
      <c r="C59" s="15"/>
      <c r="D59" s="40"/>
      <c r="E59" s="19"/>
      <c r="F59" s="2"/>
      <c r="G59" s="13"/>
      <c r="I59" s="19"/>
    </row>
    <row r="60" spans="1:9" ht="21" customHeight="1" thickBot="1">
      <c r="A60" s="18" t="s">
        <v>48</v>
      </c>
      <c r="B60" s="45">
        <v>16550</v>
      </c>
      <c r="C60" s="18"/>
      <c r="D60" s="45">
        <v>16550</v>
      </c>
      <c r="E60" s="19"/>
      <c r="F60" s="45">
        <v>16550</v>
      </c>
      <c r="G60" s="13"/>
      <c r="H60" s="45">
        <v>16550</v>
      </c>
      <c r="I60" s="19"/>
    </row>
    <row r="61" spans="1:9" ht="21" customHeight="1" thickBot="1" thickTop="1">
      <c r="A61" s="18" t="s">
        <v>39</v>
      </c>
      <c r="B61" s="45">
        <v>39983450</v>
      </c>
      <c r="C61" s="18"/>
      <c r="D61" s="45">
        <v>39983450</v>
      </c>
      <c r="E61" s="19"/>
      <c r="F61" s="45">
        <v>39983450</v>
      </c>
      <c r="G61" s="13"/>
      <c r="H61" s="45">
        <v>39983450</v>
      </c>
      <c r="I61" s="19"/>
    </row>
    <row r="62" spans="1:9" ht="21" customHeight="1" thickTop="1">
      <c r="A62" s="15" t="s">
        <v>13</v>
      </c>
      <c r="B62" s="40"/>
      <c r="C62" s="15"/>
      <c r="D62" s="40"/>
      <c r="E62" s="19"/>
      <c r="F62" s="2"/>
      <c r="G62" s="13"/>
      <c r="I62" s="19"/>
    </row>
    <row r="63" spans="1:9" ht="21" customHeight="1">
      <c r="A63" s="18" t="s">
        <v>40</v>
      </c>
      <c r="B63" s="12">
        <v>19088429</v>
      </c>
      <c r="C63" s="18"/>
      <c r="D63" s="12">
        <v>19088429</v>
      </c>
      <c r="E63" s="19"/>
      <c r="F63" s="2">
        <v>19088429</v>
      </c>
      <c r="G63" s="13"/>
      <c r="H63" s="2">
        <v>19088429</v>
      </c>
      <c r="I63" s="19"/>
    </row>
    <row r="64" spans="1:9" ht="21" customHeight="1">
      <c r="A64" s="11" t="s">
        <v>50</v>
      </c>
      <c r="B64" s="12">
        <v>56346232</v>
      </c>
      <c r="C64" s="11"/>
      <c r="D64" s="12">
        <v>56346232</v>
      </c>
      <c r="E64" s="19"/>
      <c r="F64" s="2">
        <v>56346232</v>
      </c>
      <c r="G64" s="13"/>
      <c r="H64" s="2">
        <v>56346232</v>
      </c>
      <c r="I64" s="19"/>
    </row>
    <row r="65" spans="1:9" ht="21" customHeight="1">
      <c r="A65" s="11" t="s">
        <v>29</v>
      </c>
      <c r="B65" s="12">
        <v>46021499</v>
      </c>
      <c r="C65" s="11"/>
      <c r="D65" s="12">
        <v>42842767</v>
      </c>
      <c r="E65" s="19"/>
      <c r="F65" s="2">
        <v>49323705</v>
      </c>
      <c r="G65" s="13"/>
      <c r="H65" s="2">
        <v>46154541</v>
      </c>
      <c r="I65" s="19"/>
    </row>
    <row r="66" spans="1:9" ht="21" customHeight="1">
      <c r="A66" s="11" t="s">
        <v>14</v>
      </c>
      <c r="B66" s="2"/>
      <c r="C66" s="11"/>
      <c r="D66" s="2"/>
      <c r="E66" s="19"/>
      <c r="F66" s="2"/>
      <c r="G66" s="24"/>
      <c r="I66" s="19"/>
    </row>
    <row r="67" spans="1:9" ht="21" customHeight="1">
      <c r="A67" s="15" t="s">
        <v>15</v>
      </c>
      <c r="B67" s="40"/>
      <c r="C67" s="15"/>
      <c r="D67" s="40"/>
      <c r="E67" s="19"/>
      <c r="F67" s="2"/>
      <c r="I67" s="19"/>
    </row>
    <row r="68" spans="1:9" ht="21" customHeight="1">
      <c r="A68" s="18" t="s">
        <v>20</v>
      </c>
      <c r="B68" s="2">
        <v>23000000</v>
      </c>
      <c r="C68" s="16"/>
      <c r="D68" s="2">
        <v>23000000</v>
      </c>
      <c r="E68" s="19"/>
      <c r="F68" s="2">
        <v>23000000</v>
      </c>
      <c r="G68" s="13"/>
      <c r="H68" s="2">
        <v>23000000</v>
      </c>
      <c r="I68" s="19"/>
    </row>
    <row r="69" spans="1:9" ht="21" customHeight="1">
      <c r="A69" s="18" t="s">
        <v>19</v>
      </c>
      <c r="B69" s="2">
        <v>101500000</v>
      </c>
      <c r="C69" s="16"/>
      <c r="D69" s="2">
        <v>101500000</v>
      </c>
      <c r="E69" s="19"/>
      <c r="F69" s="2">
        <v>101500000</v>
      </c>
      <c r="G69" s="13"/>
      <c r="H69" s="2">
        <v>101500000</v>
      </c>
      <c r="I69" s="19"/>
    </row>
    <row r="70" spans="1:9" ht="21" customHeight="1">
      <c r="A70" s="15" t="s">
        <v>16</v>
      </c>
      <c r="B70" s="17">
        <v>179299834</v>
      </c>
      <c r="C70" s="15"/>
      <c r="D70" s="17">
        <v>170036820</v>
      </c>
      <c r="E70" s="19"/>
      <c r="F70" s="46">
        <v>164120569</v>
      </c>
      <c r="G70" s="13"/>
      <c r="H70" s="46">
        <v>155870255</v>
      </c>
      <c r="I70" s="19"/>
    </row>
    <row r="71" spans="1:9" ht="21" customHeight="1">
      <c r="A71" s="15" t="s">
        <v>44</v>
      </c>
      <c r="B71" s="2">
        <f>SUM(B63:B70)</f>
        <v>425255994</v>
      </c>
      <c r="C71" s="15"/>
      <c r="D71" s="2">
        <f>SUM(D63:D70)</f>
        <v>412814248</v>
      </c>
      <c r="E71" s="32"/>
      <c r="F71" s="2">
        <f>SUM(F63:F70)</f>
        <v>413378935</v>
      </c>
      <c r="G71" s="13"/>
      <c r="H71" s="2">
        <f>SUM(H63:H70)</f>
        <v>401959457</v>
      </c>
      <c r="I71" s="19"/>
    </row>
    <row r="72" spans="1:9" ht="21" customHeight="1">
      <c r="A72" s="11" t="s">
        <v>30</v>
      </c>
      <c r="B72" s="17">
        <v>439506</v>
      </c>
      <c r="C72" s="34"/>
      <c r="D72" s="17">
        <v>344643</v>
      </c>
      <c r="E72" s="19"/>
      <c r="F72" s="46">
        <v>0</v>
      </c>
      <c r="G72" s="13"/>
      <c r="H72" s="46">
        <v>0</v>
      </c>
      <c r="I72" s="33"/>
    </row>
    <row r="73" spans="1:9" ht="21" customHeight="1">
      <c r="A73" s="15" t="s">
        <v>18</v>
      </c>
      <c r="B73" s="20">
        <f>SUM(B71:B72)</f>
        <v>425695500</v>
      </c>
      <c r="C73" s="15"/>
      <c r="D73" s="20">
        <f>SUM(D71:D72)</f>
        <v>413158891</v>
      </c>
      <c r="E73" s="19"/>
      <c r="F73" s="42">
        <f>SUM(F71:F72)</f>
        <v>413378935</v>
      </c>
      <c r="G73" s="13"/>
      <c r="H73" s="42">
        <f>SUM(H71:H72)</f>
        <v>401959457</v>
      </c>
      <c r="I73" s="19"/>
    </row>
    <row r="74" spans="1:9" ht="21" customHeight="1" thickBot="1">
      <c r="A74" s="22" t="s">
        <v>31</v>
      </c>
      <c r="B74" s="26">
        <f>+B55+B73</f>
        <v>3148836302</v>
      </c>
      <c r="C74" s="22"/>
      <c r="D74" s="26">
        <f>+D55+D73</f>
        <v>3116750224</v>
      </c>
      <c r="E74" s="19"/>
      <c r="F74" s="45">
        <f>+F55+F73</f>
        <v>3044564209</v>
      </c>
      <c r="G74" s="13"/>
      <c r="H74" s="45">
        <f>+H55+H73</f>
        <v>3008242058</v>
      </c>
      <c r="I74" s="19"/>
    </row>
    <row r="75" spans="2:8" ht="21" customHeight="1" thickTop="1">
      <c r="B75" s="47"/>
      <c r="C75" s="47"/>
      <c r="D75" s="47"/>
      <c r="E75" s="47"/>
      <c r="F75" s="47"/>
      <c r="H75" s="47"/>
    </row>
    <row r="76" spans="1:8" ht="21" customHeight="1">
      <c r="A76" s="48"/>
      <c r="B76" s="47"/>
      <c r="D76" s="47"/>
      <c r="E76" s="47"/>
      <c r="F76" s="47"/>
      <c r="G76" s="47"/>
      <c r="H76" s="47"/>
    </row>
  </sheetData>
  <sheetProtection password="CC7F" sheet="1"/>
  <mergeCells count="2">
    <mergeCell ref="B6:E6"/>
    <mergeCell ref="F6:I6"/>
  </mergeCells>
  <printOptions horizontalCentered="1"/>
  <pageMargins left="0" right="0" top="0.984251968503937" bottom="0.2755905511811024" header="0.2755905511811024" footer="0.11811023622047245"/>
  <pageSetup fitToHeight="2" horizontalDpi="600" verticalDpi="600" orientation="portrait" paperSize="9" scale="84" r:id="rId1"/>
  <headerFooter alignWithMargins="0">
    <oddHeader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1" sqref="A1:Q1"/>
    </sheetView>
  </sheetViews>
  <sheetFormatPr defaultColWidth="9.140625" defaultRowHeight="12.75"/>
  <cols>
    <col min="1" max="1" width="0.42578125" style="55" customWidth="1"/>
    <col min="2" max="5" width="1.7109375" style="55" customWidth="1"/>
    <col min="6" max="6" width="47.28125" style="55" customWidth="1"/>
    <col min="7" max="7" width="15.140625" style="67" customWidth="1"/>
    <col min="8" max="8" width="1.7109375" style="55" customWidth="1"/>
    <col min="9" max="9" width="13.421875" style="67" customWidth="1"/>
    <col min="10" max="10" width="1.7109375" style="55" customWidth="1"/>
    <col min="11" max="11" width="15.140625" style="55" customWidth="1"/>
    <col min="12" max="12" width="1.7109375" style="55" customWidth="1"/>
    <col min="13" max="13" width="15.140625" style="68" customWidth="1"/>
    <col min="14" max="14" width="1.7109375" style="55" customWidth="1"/>
    <col min="15" max="15" width="13.421875" style="67" customWidth="1"/>
    <col min="16" max="16" width="1.7109375" style="55" customWidth="1"/>
    <col min="17" max="17" width="15.140625" style="55" customWidth="1"/>
    <col min="18" max="18" width="14.28125" style="60" bestFit="1" customWidth="1"/>
    <col min="19" max="19" width="9.140625" style="61" customWidth="1"/>
    <col min="20" max="16384" width="9.140625" style="55" customWidth="1"/>
  </cols>
  <sheetData>
    <row r="1" spans="1:20" ht="21" customHeight="1">
      <c r="A1" s="105" t="s">
        <v>61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52"/>
      <c r="S1" s="53"/>
      <c r="T1" s="54"/>
    </row>
    <row r="2" spans="1:20" ht="21" customHeight="1">
      <c r="A2" s="105" t="s">
        <v>62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52"/>
      <c r="S2" s="53"/>
      <c r="T2" s="54"/>
    </row>
    <row r="3" spans="1:20" ht="21" customHeight="1">
      <c r="A3" s="105" t="s">
        <v>63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52"/>
      <c r="S3" s="53"/>
      <c r="T3" s="54"/>
    </row>
    <row r="4" spans="1:20" ht="21" customHeight="1">
      <c r="A4" s="105" t="s">
        <v>51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52"/>
      <c r="S4" s="53"/>
      <c r="T4" s="54"/>
    </row>
    <row r="5" spans="7:17" ht="18.75" customHeight="1">
      <c r="G5" s="56"/>
      <c r="I5" s="56"/>
      <c r="M5" s="57"/>
      <c r="N5" s="58"/>
      <c r="O5" s="56"/>
      <c r="P5" s="58"/>
      <c r="Q5" s="59" t="s">
        <v>17</v>
      </c>
    </row>
    <row r="6" spans="7:17" ht="18.75" customHeight="1">
      <c r="G6" s="106" t="s">
        <v>1</v>
      </c>
      <c r="H6" s="106"/>
      <c r="I6" s="106"/>
      <c r="J6" s="106"/>
      <c r="K6" s="106"/>
      <c r="L6" s="62"/>
      <c r="M6" s="106" t="s">
        <v>32</v>
      </c>
      <c r="N6" s="106"/>
      <c r="O6" s="106"/>
      <c r="P6" s="106"/>
      <c r="Q6" s="106"/>
    </row>
    <row r="7" spans="7:17" ht="18.75" customHeight="1">
      <c r="G7" s="63" t="s">
        <v>58</v>
      </c>
      <c r="H7" s="64"/>
      <c r="I7" s="63" t="s">
        <v>59</v>
      </c>
      <c r="J7" s="64"/>
      <c r="K7" s="63" t="s">
        <v>64</v>
      </c>
      <c r="M7" s="63" t="s">
        <v>58</v>
      </c>
      <c r="N7" s="64"/>
      <c r="O7" s="63" t="s">
        <v>59</v>
      </c>
      <c r="P7" s="64"/>
      <c r="Q7" s="63" t="s">
        <v>64</v>
      </c>
    </row>
    <row r="8" spans="7:17" ht="13.5" customHeight="1">
      <c r="G8" s="65"/>
      <c r="H8" s="64"/>
      <c r="I8" s="65"/>
      <c r="J8" s="64"/>
      <c r="K8" s="65"/>
      <c r="M8" s="66"/>
      <c r="N8" s="64"/>
      <c r="O8" s="66"/>
      <c r="P8" s="64"/>
      <c r="Q8" s="66"/>
    </row>
    <row r="9" spans="11:17" ht="12.75" customHeight="1">
      <c r="K9" s="67"/>
      <c r="O9" s="68"/>
      <c r="Q9" s="68"/>
    </row>
    <row r="10" spans="11:17" ht="7.5" customHeight="1">
      <c r="K10" s="67"/>
      <c r="O10" s="68"/>
      <c r="Q10" s="68"/>
    </row>
    <row r="11" spans="1:17" ht="19.5" customHeight="1">
      <c r="A11" s="55" t="s">
        <v>65</v>
      </c>
      <c r="G11" s="69">
        <v>28365067</v>
      </c>
      <c r="I11" s="69">
        <v>28508818</v>
      </c>
      <c r="K11" s="69">
        <v>26583320</v>
      </c>
      <c r="M11" s="70">
        <v>27160651</v>
      </c>
      <c r="O11" s="70">
        <v>27267748</v>
      </c>
      <c r="Q11" s="70">
        <v>25467964</v>
      </c>
    </row>
    <row r="12" spans="1:17" ht="19.5" customHeight="1">
      <c r="A12" s="55" t="s">
        <v>66</v>
      </c>
      <c r="G12" s="69">
        <v>10065661</v>
      </c>
      <c r="I12" s="69">
        <v>10085986</v>
      </c>
      <c r="K12" s="69">
        <v>9460244</v>
      </c>
      <c r="L12" s="71"/>
      <c r="M12" s="70">
        <v>9599981</v>
      </c>
      <c r="O12" s="70">
        <v>9584473</v>
      </c>
      <c r="Q12" s="70">
        <v>9018198</v>
      </c>
    </row>
    <row r="13" spans="3:17" ht="19.5" customHeight="1">
      <c r="C13" s="55" t="s">
        <v>67</v>
      </c>
      <c r="G13" s="72">
        <f>G11-G12</f>
        <v>18299406</v>
      </c>
      <c r="I13" s="72">
        <f>I11-I12</f>
        <v>18422832</v>
      </c>
      <c r="K13" s="72">
        <f>K11-K12</f>
        <v>17123076</v>
      </c>
      <c r="M13" s="73">
        <f>M11-M12</f>
        <v>17560670</v>
      </c>
      <c r="O13" s="73">
        <f>O11-O12</f>
        <v>17683275</v>
      </c>
      <c r="Q13" s="73">
        <f>Q11-Q12</f>
        <v>16449766</v>
      </c>
    </row>
    <row r="14" spans="1:17" ht="19.5" customHeight="1">
      <c r="A14" s="55" t="s">
        <v>68</v>
      </c>
      <c r="G14" s="69">
        <v>9586961</v>
      </c>
      <c r="I14" s="69">
        <v>9706672</v>
      </c>
      <c r="K14" s="69">
        <v>10013150</v>
      </c>
      <c r="M14" s="70">
        <v>8434514</v>
      </c>
      <c r="O14" s="70">
        <v>8409103</v>
      </c>
      <c r="Q14" s="70">
        <v>8476786</v>
      </c>
    </row>
    <row r="15" spans="1:17" ht="19.5" customHeight="1">
      <c r="A15" s="55" t="s">
        <v>69</v>
      </c>
      <c r="G15" s="69">
        <v>2746630</v>
      </c>
      <c r="I15" s="69">
        <v>2637097</v>
      </c>
      <c r="K15" s="69">
        <v>2410905</v>
      </c>
      <c r="M15" s="70">
        <v>2689541</v>
      </c>
      <c r="O15" s="70">
        <v>2593686</v>
      </c>
      <c r="Q15" s="70">
        <v>2381402</v>
      </c>
    </row>
    <row r="16" spans="3:17" ht="19.5" customHeight="1">
      <c r="C16" s="55" t="s">
        <v>70</v>
      </c>
      <c r="G16" s="72">
        <f>G14-G15</f>
        <v>6840331</v>
      </c>
      <c r="I16" s="72">
        <f>I14-I15</f>
        <v>7069575</v>
      </c>
      <c r="K16" s="72">
        <f>K14-K15</f>
        <v>7602245</v>
      </c>
      <c r="M16" s="73">
        <f>M14-M15</f>
        <v>5744973</v>
      </c>
      <c r="O16" s="73">
        <f>O14-O15</f>
        <v>5815417</v>
      </c>
      <c r="Q16" s="73">
        <f>Q14-Q15</f>
        <v>6095384</v>
      </c>
    </row>
    <row r="17" spans="1:17" ht="19.5" customHeight="1">
      <c r="A17" s="55" t="s">
        <v>71</v>
      </c>
      <c r="G17" s="74">
        <v>1758556</v>
      </c>
      <c r="I17" s="74">
        <v>2074126</v>
      </c>
      <c r="K17" s="74">
        <v>1653849</v>
      </c>
      <c r="M17" s="75">
        <v>1810177</v>
      </c>
      <c r="O17" s="75">
        <v>1945234</v>
      </c>
      <c r="Q17" s="75">
        <v>1970624</v>
      </c>
    </row>
    <row r="18" spans="1:17" ht="19.5" customHeight="1">
      <c r="A18" s="55" t="s">
        <v>72</v>
      </c>
      <c r="G18" s="69">
        <v>774674</v>
      </c>
      <c r="I18" s="69">
        <v>463369</v>
      </c>
      <c r="K18" s="69">
        <v>3527465</v>
      </c>
      <c r="M18" s="70">
        <v>319448</v>
      </c>
      <c r="O18" s="70">
        <v>310009</v>
      </c>
      <c r="Q18" s="70">
        <v>3515460</v>
      </c>
    </row>
    <row r="19" spans="1:17" ht="19.5" customHeight="1">
      <c r="A19" s="55" t="s">
        <v>73</v>
      </c>
      <c r="G19" s="69">
        <v>44197</v>
      </c>
      <c r="I19" s="69">
        <v>20727</v>
      </c>
      <c r="K19" s="69">
        <v>34552</v>
      </c>
      <c r="M19" s="70">
        <v>0</v>
      </c>
      <c r="O19" s="70">
        <v>0</v>
      </c>
      <c r="Q19" s="70">
        <v>0</v>
      </c>
    </row>
    <row r="20" spans="1:17" ht="19.5" customHeight="1">
      <c r="A20" s="55" t="s">
        <v>74</v>
      </c>
      <c r="B20" s="76"/>
      <c r="C20" s="76"/>
      <c r="D20" s="76"/>
      <c r="E20" s="76"/>
      <c r="F20" s="76"/>
      <c r="G20" s="69">
        <v>155839</v>
      </c>
      <c r="I20" s="69">
        <v>165365</v>
      </c>
      <c r="K20" s="69">
        <v>349291</v>
      </c>
      <c r="M20" s="70">
        <v>147419</v>
      </c>
      <c r="O20" s="70">
        <v>132683</v>
      </c>
      <c r="Q20" s="70">
        <v>107787</v>
      </c>
    </row>
    <row r="21" spans="1:17" ht="19.5" customHeight="1">
      <c r="A21" s="55" t="s">
        <v>75</v>
      </c>
      <c r="B21" s="76"/>
      <c r="C21" s="76"/>
      <c r="D21" s="76"/>
      <c r="E21" s="76"/>
      <c r="F21" s="76"/>
      <c r="G21" s="69">
        <v>637152</v>
      </c>
      <c r="I21" s="69">
        <v>690687</v>
      </c>
      <c r="K21" s="69">
        <v>591590</v>
      </c>
      <c r="M21" s="70">
        <v>609476</v>
      </c>
      <c r="O21" s="70">
        <v>7679286</v>
      </c>
      <c r="Q21" s="70">
        <v>933049</v>
      </c>
    </row>
    <row r="22" spans="1:17" ht="19.5" customHeight="1">
      <c r="A22" s="55" t="s">
        <v>76</v>
      </c>
      <c r="G22" s="77">
        <v>117295</v>
      </c>
      <c r="I22" s="77">
        <v>167213</v>
      </c>
      <c r="K22" s="77">
        <v>655235</v>
      </c>
      <c r="M22" s="78">
        <v>96299</v>
      </c>
      <c r="O22" s="78">
        <v>114434</v>
      </c>
      <c r="Q22" s="78">
        <v>617107</v>
      </c>
    </row>
    <row r="23" spans="3:17" ht="19.5" customHeight="1">
      <c r="C23" s="55" t="s">
        <v>77</v>
      </c>
      <c r="G23" s="72">
        <f>G13+G16+SUM(G17:G22)</f>
        <v>28627450</v>
      </c>
      <c r="I23" s="72">
        <f>I13+I16+SUM(I17:I22)</f>
        <v>29073894</v>
      </c>
      <c r="K23" s="72">
        <f>K13+K16+SUM(K17:K22)</f>
        <v>31537303</v>
      </c>
      <c r="M23" s="73">
        <f>M13+M16+SUM(M17:M22)</f>
        <v>26288462</v>
      </c>
      <c r="O23" s="73">
        <f>O13+O16+SUM(O17:O22)</f>
        <v>33680338</v>
      </c>
      <c r="Q23" s="73">
        <f>Q13+Q16+SUM(Q17:Q22)</f>
        <v>29689177</v>
      </c>
    </row>
    <row r="24" spans="1:17" ht="19.5" customHeight="1">
      <c r="A24" s="55" t="s">
        <v>78</v>
      </c>
      <c r="G24" s="69"/>
      <c r="I24" s="69"/>
      <c r="K24" s="69"/>
      <c r="M24" s="70"/>
      <c r="O24" s="70"/>
      <c r="Q24" s="70"/>
    </row>
    <row r="25" spans="3:17" ht="19.5" customHeight="1">
      <c r="C25" s="55" t="s">
        <v>79</v>
      </c>
      <c r="G25" s="70">
        <v>6562675</v>
      </c>
      <c r="I25" s="70">
        <v>9111383</v>
      </c>
      <c r="K25" s="70">
        <v>6669940</v>
      </c>
      <c r="M25" s="70">
        <v>5955359</v>
      </c>
      <c r="O25" s="70">
        <v>8449268</v>
      </c>
      <c r="Q25" s="70">
        <v>5904522</v>
      </c>
    </row>
    <row r="26" spans="3:17" ht="19.5" customHeight="1">
      <c r="C26" s="55" t="s">
        <v>80</v>
      </c>
      <c r="G26" s="69">
        <v>34157</v>
      </c>
      <c r="I26" s="69">
        <v>53363</v>
      </c>
      <c r="K26" s="69">
        <v>34670</v>
      </c>
      <c r="M26" s="70">
        <v>14800</v>
      </c>
      <c r="O26" s="70">
        <v>45475</v>
      </c>
      <c r="Q26" s="70">
        <v>15600</v>
      </c>
    </row>
    <row r="27" spans="3:17" ht="19.5" customHeight="1">
      <c r="C27" s="55" t="s">
        <v>81</v>
      </c>
      <c r="G27" s="69">
        <v>2738130</v>
      </c>
      <c r="I27" s="69">
        <v>3029176</v>
      </c>
      <c r="K27" s="69">
        <v>2222996</v>
      </c>
      <c r="M27" s="70">
        <v>2518404</v>
      </c>
      <c r="O27" s="70">
        <v>2845014</v>
      </c>
      <c r="Q27" s="70">
        <v>2043644</v>
      </c>
    </row>
    <row r="28" spans="3:17" ht="19.5" customHeight="1">
      <c r="C28" s="55" t="s">
        <v>82</v>
      </c>
      <c r="G28" s="69">
        <v>816504</v>
      </c>
      <c r="I28" s="69">
        <v>852830</v>
      </c>
      <c r="K28" s="69">
        <v>862034</v>
      </c>
      <c r="M28" s="70">
        <v>804936</v>
      </c>
      <c r="O28" s="70">
        <v>837262</v>
      </c>
      <c r="Q28" s="70">
        <v>819624</v>
      </c>
    </row>
    <row r="29" spans="3:17" ht="19.5" customHeight="1">
      <c r="C29" s="55" t="s">
        <v>19</v>
      </c>
      <c r="G29" s="77">
        <v>2050037</v>
      </c>
      <c r="I29" s="77">
        <v>3297647</v>
      </c>
      <c r="K29" s="77">
        <v>2804599</v>
      </c>
      <c r="M29" s="78">
        <v>1835371</v>
      </c>
      <c r="O29" s="78">
        <v>3095339</v>
      </c>
      <c r="Q29" s="78">
        <v>2112816</v>
      </c>
    </row>
    <row r="30" spans="5:17" ht="19.5" customHeight="1">
      <c r="E30" s="55" t="s">
        <v>83</v>
      </c>
      <c r="G30" s="72">
        <f>SUM(G25:G29)</f>
        <v>12201503</v>
      </c>
      <c r="I30" s="72">
        <f>SUM(I25:I29)</f>
        <v>16344399</v>
      </c>
      <c r="K30" s="72">
        <f>SUM(K25:K29)</f>
        <v>12594239</v>
      </c>
      <c r="M30" s="73">
        <f>SUM(M25:M29)</f>
        <v>11128870</v>
      </c>
      <c r="O30" s="73">
        <f>SUM(O25:O29)</f>
        <v>15272358</v>
      </c>
      <c r="Q30" s="73">
        <f>SUM(Q25:Q29)</f>
        <v>10896206</v>
      </c>
    </row>
    <row r="31" spans="1:17" ht="19.5" customHeight="1">
      <c r="A31" s="55" t="s">
        <v>84</v>
      </c>
      <c r="G31" s="78">
        <v>5078319</v>
      </c>
      <c r="I31" s="78">
        <v>2764590</v>
      </c>
      <c r="K31" s="78">
        <v>7321547</v>
      </c>
      <c r="M31" s="78">
        <v>5136035</v>
      </c>
      <c r="O31" s="78">
        <v>2646143</v>
      </c>
      <c r="Q31" s="78">
        <v>7018290</v>
      </c>
    </row>
    <row r="32" spans="1:17" ht="19.5" customHeight="1">
      <c r="A32" s="55" t="s">
        <v>85</v>
      </c>
      <c r="G32" s="69">
        <f>G23-G30-G31</f>
        <v>11347628</v>
      </c>
      <c r="I32" s="69">
        <f>I23-I30-I31</f>
        <v>9964905</v>
      </c>
      <c r="K32" s="69">
        <f>K23-K30-K31</f>
        <v>11621517</v>
      </c>
      <c r="M32" s="70">
        <f>M23-M30-M31</f>
        <v>10023557</v>
      </c>
      <c r="O32" s="70">
        <f>O23-O30-O31</f>
        <v>15761837</v>
      </c>
      <c r="Q32" s="70">
        <f>Q23-Q30-Q31</f>
        <v>11774681</v>
      </c>
    </row>
    <row r="33" spans="1:17" ht="19.5" customHeight="1">
      <c r="A33" s="55" t="s">
        <v>86</v>
      </c>
      <c r="G33" s="78">
        <v>2224469</v>
      </c>
      <c r="I33" s="78">
        <v>1767367</v>
      </c>
      <c r="K33" s="78">
        <v>2522041</v>
      </c>
      <c r="M33" s="79">
        <v>2006213</v>
      </c>
      <c r="O33" s="79">
        <v>1488856</v>
      </c>
      <c r="Q33" s="79">
        <v>2406880</v>
      </c>
    </row>
    <row r="34" spans="1:17" ht="19.5" customHeight="1">
      <c r="A34" s="55" t="s">
        <v>87</v>
      </c>
      <c r="G34" s="73">
        <f>G32-G33</f>
        <v>9123159</v>
      </c>
      <c r="I34" s="73">
        <f>I32-I33</f>
        <v>8197538</v>
      </c>
      <c r="K34" s="73">
        <f>K32-K33</f>
        <v>9099476</v>
      </c>
      <c r="M34" s="73">
        <f>M32-M33</f>
        <v>8017344</v>
      </c>
      <c r="O34" s="73">
        <f>O32-O33</f>
        <v>14272981</v>
      </c>
      <c r="Q34" s="73">
        <f>Q32-Q33</f>
        <v>9367801</v>
      </c>
    </row>
    <row r="35" spans="1:17" ht="19.5" customHeight="1">
      <c r="A35" s="55" t="s">
        <v>88</v>
      </c>
      <c r="G35" s="74"/>
      <c r="I35" s="74"/>
      <c r="K35" s="74"/>
      <c r="M35" s="75"/>
      <c r="O35" s="75"/>
      <c r="Q35" s="75"/>
    </row>
    <row r="36" spans="3:17" ht="19.5" customHeight="1">
      <c r="C36" s="80" t="s">
        <v>89</v>
      </c>
      <c r="G36" s="81"/>
      <c r="I36" s="81"/>
      <c r="K36" s="81"/>
      <c r="M36" s="81"/>
      <c r="O36" s="81"/>
      <c r="Q36" s="81"/>
    </row>
    <row r="37" spans="5:17" ht="19.5" customHeight="1">
      <c r="E37" s="55" t="s">
        <v>90</v>
      </c>
      <c r="G37" s="82"/>
      <c r="I37" s="82"/>
      <c r="K37" s="82"/>
      <c r="M37" s="83"/>
      <c r="O37" s="83"/>
      <c r="Q37" s="83"/>
    </row>
    <row r="38" spans="6:17" ht="19.5" customHeight="1">
      <c r="F38" s="55" t="s">
        <v>91</v>
      </c>
      <c r="G38" s="84">
        <v>6441850</v>
      </c>
      <c r="I38" s="85">
        <v>-359908</v>
      </c>
      <c r="K38" s="86">
        <v>88319</v>
      </c>
      <c r="M38" s="84">
        <v>5935989</v>
      </c>
      <c r="O38" s="85">
        <v>-409112</v>
      </c>
      <c r="Q38" s="86">
        <v>32411</v>
      </c>
    </row>
    <row r="39" spans="6:19" s="80" customFormat="1" ht="19.5" customHeight="1">
      <c r="F39" s="80" t="s">
        <v>92</v>
      </c>
      <c r="G39" s="85">
        <v>-1151070</v>
      </c>
      <c r="I39" s="85">
        <v>-425697</v>
      </c>
      <c r="K39" s="85">
        <v>-3607600</v>
      </c>
      <c r="M39" s="85">
        <v>-695845</v>
      </c>
      <c r="O39" s="85">
        <v>-272349</v>
      </c>
      <c r="Q39" s="85">
        <v>-3595608</v>
      </c>
      <c r="R39" s="79"/>
      <c r="S39" s="81"/>
    </row>
    <row r="40" spans="5:17" ht="19.5" customHeight="1">
      <c r="E40" s="55" t="s">
        <v>93</v>
      </c>
      <c r="G40" s="69"/>
      <c r="I40" s="69"/>
      <c r="K40" s="69"/>
      <c r="M40" s="85"/>
      <c r="O40" s="85"/>
      <c r="Q40" s="85"/>
    </row>
    <row r="41" spans="6:18" ht="19.5" customHeight="1">
      <c r="F41" s="55" t="s">
        <v>94</v>
      </c>
      <c r="G41" s="87">
        <v>-802461</v>
      </c>
      <c r="I41" s="84">
        <v>402267</v>
      </c>
      <c r="J41" s="88"/>
      <c r="K41" s="85">
        <v>-2475107</v>
      </c>
      <c r="L41" s="88"/>
      <c r="M41" s="85">
        <v>-773462</v>
      </c>
      <c r="N41" s="88"/>
      <c r="O41" s="84">
        <v>351003</v>
      </c>
      <c r="Q41" s="85">
        <v>-2319223</v>
      </c>
      <c r="R41" s="89"/>
    </row>
    <row r="42" spans="5:18" ht="19.5" customHeight="1">
      <c r="E42" s="55" t="s">
        <v>95</v>
      </c>
      <c r="G42" s="84">
        <v>314</v>
      </c>
      <c r="I42" s="84">
        <v>346</v>
      </c>
      <c r="J42" s="88"/>
      <c r="K42" s="74">
        <v>0</v>
      </c>
      <c r="L42" s="88"/>
      <c r="M42" s="74">
        <v>0</v>
      </c>
      <c r="N42" s="88"/>
      <c r="O42" s="74">
        <v>0</v>
      </c>
      <c r="Q42" s="74">
        <v>0</v>
      </c>
      <c r="R42" s="89"/>
    </row>
    <row r="43" spans="5:18" ht="19.5" customHeight="1">
      <c r="E43" s="80" t="s">
        <v>96</v>
      </c>
      <c r="G43" s="90"/>
      <c r="I43" s="90"/>
      <c r="J43" s="88"/>
      <c r="K43" s="90"/>
      <c r="L43" s="88"/>
      <c r="M43" s="90"/>
      <c r="N43" s="88"/>
      <c r="O43" s="90"/>
      <c r="Q43" s="90"/>
      <c r="R43" s="89"/>
    </row>
    <row r="44" spans="5:18" ht="19.5" customHeight="1">
      <c r="E44" s="80"/>
      <c r="F44" s="80" t="s">
        <v>97</v>
      </c>
      <c r="G44" s="85">
        <v>-1077535</v>
      </c>
      <c r="I44" s="84">
        <v>198574</v>
      </c>
      <c r="J44" s="88"/>
      <c r="K44" s="86">
        <v>727893</v>
      </c>
      <c r="L44" s="88"/>
      <c r="M44" s="85">
        <v>-1066038</v>
      </c>
      <c r="N44" s="88"/>
      <c r="O44" s="84">
        <v>177818</v>
      </c>
      <c r="Q44" s="84">
        <v>737319</v>
      </c>
      <c r="R44" s="89"/>
    </row>
    <row r="45" spans="3:18" ht="19.5" customHeight="1">
      <c r="C45" s="55" t="s">
        <v>98</v>
      </c>
      <c r="E45" s="80"/>
      <c r="F45" s="80"/>
      <c r="G45" s="84"/>
      <c r="I45" s="84"/>
      <c r="J45" s="88"/>
      <c r="K45" s="91"/>
      <c r="L45" s="88"/>
      <c r="M45" s="84"/>
      <c r="N45" s="88"/>
      <c r="O45" s="84"/>
      <c r="P45" s="88"/>
      <c r="Q45" s="91"/>
      <c r="R45" s="89"/>
    </row>
    <row r="46" spans="5:18" ht="19.5" customHeight="1">
      <c r="E46" s="80" t="s">
        <v>99</v>
      </c>
      <c r="F46" s="80"/>
      <c r="G46" s="84">
        <v>4433</v>
      </c>
      <c r="I46" s="84">
        <v>398717</v>
      </c>
      <c r="J46" s="88"/>
      <c r="K46" s="92">
        <v>734</v>
      </c>
      <c r="L46" s="88"/>
      <c r="M46" s="84">
        <v>3356</v>
      </c>
      <c r="N46" s="88"/>
      <c r="O46" s="84">
        <v>400618</v>
      </c>
      <c r="P46" s="88"/>
      <c r="Q46" s="92">
        <v>734</v>
      </c>
      <c r="R46" s="89"/>
    </row>
    <row r="47" spans="5:18" ht="19.5" customHeight="1">
      <c r="E47" s="80" t="s">
        <v>100</v>
      </c>
      <c r="F47" s="80"/>
      <c r="G47" s="91"/>
      <c r="I47" s="91"/>
      <c r="J47" s="88"/>
      <c r="K47" s="91"/>
      <c r="L47" s="88"/>
      <c r="M47" s="91"/>
      <c r="N47" s="88"/>
      <c r="O47" s="91"/>
      <c r="P47" s="88"/>
      <c r="Q47" s="91"/>
      <c r="R47" s="89"/>
    </row>
    <row r="48" spans="5:18" ht="19.5" customHeight="1">
      <c r="E48" s="80"/>
      <c r="F48" s="80" t="s">
        <v>101</v>
      </c>
      <c r="G48" s="93">
        <v>-2081</v>
      </c>
      <c r="I48" s="93">
        <v>-75412</v>
      </c>
      <c r="J48" s="88"/>
      <c r="K48" s="94">
        <v>-454</v>
      </c>
      <c r="L48" s="88"/>
      <c r="M48" s="93">
        <v>-1866</v>
      </c>
      <c r="N48" s="88"/>
      <c r="O48" s="93">
        <v>-75792</v>
      </c>
      <c r="P48" s="88"/>
      <c r="Q48" s="94">
        <v>-454</v>
      </c>
      <c r="R48" s="89"/>
    </row>
    <row r="49" spans="5:17" ht="19.5" customHeight="1">
      <c r="E49" s="80" t="s">
        <v>102</v>
      </c>
      <c r="G49" s="95">
        <f>SUM(G36:G48)</f>
        <v>3413450</v>
      </c>
      <c r="I49" s="95">
        <f>SUM(I36:I48)</f>
        <v>138887</v>
      </c>
      <c r="K49" s="87">
        <f>SUM(K36:K48)</f>
        <v>-5266215</v>
      </c>
      <c r="M49" s="95">
        <f>SUM(M36:M48)</f>
        <v>3402134</v>
      </c>
      <c r="O49" s="95">
        <f>SUM(O36:O48)</f>
        <v>172186</v>
      </c>
      <c r="Q49" s="96">
        <f>SUM(Q36:Q48)</f>
        <v>-5144821</v>
      </c>
    </row>
    <row r="50" spans="1:17" ht="19.5" customHeight="1" thickBot="1">
      <c r="A50" s="58" t="s">
        <v>103</v>
      </c>
      <c r="G50" s="97">
        <f>G34+G49</f>
        <v>12536609</v>
      </c>
      <c r="I50" s="97">
        <f>I34+I49</f>
        <v>8336425</v>
      </c>
      <c r="K50" s="97">
        <f>K34+K49</f>
        <v>3833261</v>
      </c>
      <c r="M50" s="97">
        <f>M34+M49</f>
        <v>11419478</v>
      </c>
      <c r="O50" s="97">
        <f>O34+O49</f>
        <v>14445167</v>
      </c>
      <c r="Q50" s="97">
        <f>Q34+Q49</f>
        <v>4222980</v>
      </c>
    </row>
    <row r="51" spans="1:17" ht="19.5" customHeight="1" thickTop="1">
      <c r="A51" s="58" t="s">
        <v>104</v>
      </c>
      <c r="G51" s="69"/>
      <c r="I51" s="69"/>
      <c r="K51" s="69"/>
      <c r="M51" s="70"/>
      <c r="O51" s="70"/>
      <c r="Q51" s="70"/>
    </row>
    <row r="52" spans="3:17" ht="19.5" customHeight="1">
      <c r="C52" s="55" t="s">
        <v>105</v>
      </c>
      <c r="G52" s="69">
        <f>G34-G53</f>
        <v>9028296</v>
      </c>
      <c r="I52" s="69">
        <f>I34-I53</f>
        <v>8101175</v>
      </c>
      <c r="K52" s="69">
        <f>K34-K53</f>
        <v>9004656</v>
      </c>
      <c r="M52" s="70">
        <f>M34-M53</f>
        <v>8017344</v>
      </c>
      <c r="O52" s="70">
        <f>O34-O53</f>
        <v>14272981</v>
      </c>
      <c r="Q52" s="70">
        <f>Q34-Q53</f>
        <v>9367801</v>
      </c>
    </row>
    <row r="53" spans="3:17" ht="19.5" customHeight="1">
      <c r="C53" s="55" t="s">
        <v>106</v>
      </c>
      <c r="G53" s="69">
        <v>94863</v>
      </c>
      <c r="I53" s="69">
        <v>96363</v>
      </c>
      <c r="K53" s="69">
        <v>94820</v>
      </c>
      <c r="M53" s="70">
        <v>0</v>
      </c>
      <c r="O53" s="70">
        <v>0</v>
      </c>
      <c r="Q53" s="70">
        <v>0</v>
      </c>
    </row>
    <row r="54" spans="7:17" ht="19.5" customHeight="1" thickBot="1">
      <c r="G54" s="97">
        <f>SUM(G52:G53)</f>
        <v>9123159</v>
      </c>
      <c r="I54" s="97">
        <f>SUM(I52:I53)</f>
        <v>8197538</v>
      </c>
      <c r="K54" s="97">
        <f>SUM(K52:K53)</f>
        <v>9099476</v>
      </c>
      <c r="M54" s="98">
        <f>SUM(M52:M53)</f>
        <v>8017344</v>
      </c>
      <c r="O54" s="98">
        <f>SUM(O52:O53)</f>
        <v>14272981</v>
      </c>
      <c r="Q54" s="98">
        <f>SUM(Q52:Q53)</f>
        <v>9367801</v>
      </c>
    </row>
    <row r="55" spans="1:17" ht="19.5" customHeight="1" thickTop="1">
      <c r="A55" s="58" t="s">
        <v>107</v>
      </c>
      <c r="G55" s="69"/>
      <c r="I55" s="69"/>
      <c r="K55" s="69"/>
      <c r="M55" s="70"/>
      <c r="O55" s="70"/>
      <c r="Q55" s="70"/>
    </row>
    <row r="56" spans="3:17" ht="19.5" customHeight="1">
      <c r="C56" s="55" t="s">
        <v>105</v>
      </c>
      <c r="G56" s="60">
        <f>G50-G57</f>
        <v>12441746</v>
      </c>
      <c r="I56" s="60">
        <f>I50-I57</f>
        <v>8240063</v>
      </c>
      <c r="K56" s="60">
        <f>K50-K57</f>
        <v>3738440</v>
      </c>
      <c r="M56" s="60">
        <f>M50-M57</f>
        <v>11419478</v>
      </c>
      <c r="O56" s="60">
        <f>O50-O57</f>
        <v>14445167</v>
      </c>
      <c r="Q56" s="60">
        <f>Q50-Q57</f>
        <v>4222980</v>
      </c>
    </row>
    <row r="57" spans="3:17" ht="19.5" customHeight="1">
      <c r="C57" s="55" t="s">
        <v>106</v>
      </c>
      <c r="G57" s="69">
        <v>94863</v>
      </c>
      <c r="I57" s="69">
        <v>96362</v>
      </c>
      <c r="K57" s="69">
        <v>94821</v>
      </c>
      <c r="M57" s="70">
        <v>0</v>
      </c>
      <c r="O57" s="70">
        <v>0</v>
      </c>
      <c r="Q57" s="70">
        <v>0</v>
      </c>
    </row>
    <row r="58" spans="7:17" ht="19.5" customHeight="1" thickBot="1">
      <c r="G58" s="97">
        <f>SUM(G56:G57)</f>
        <v>12536609</v>
      </c>
      <c r="I58" s="97">
        <f>SUM(I56:I57)</f>
        <v>8336425</v>
      </c>
      <c r="K58" s="97">
        <f>SUM(K56:K57)</f>
        <v>3833261</v>
      </c>
      <c r="M58" s="97">
        <f>SUM(M56:M57)</f>
        <v>11419478</v>
      </c>
      <c r="O58" s="97">
        <f>SUM(O56:O57)</f>
        <v>14445167</v>
      </c>
      <c r="Q58" s="97">
        <f>SUM(Q56:Q57)</f>
        <v>4222980</v>
      </c>
    </row>
    <row r="59" spans="1:17" ht="19.5" customHeight="1" thickBot="1" thickTop="1">
      <c r="A59" s="58" t="s">
        <v>108</v>
      </c>
      <c r="G59" s="99">
        <f>G52/G61</f>
        <v>4.729721616707084</v>
      </c>
      <c r="I59" s="99">
        <f>I52/I61</f>
        <v>4.2440237358441735</v>
      </c>
      <c r="K59" s="99">
        <f>K52/K61</f>
        <v>4.71733715135294</v>
      </c>
      <c r="M59" s="100">
        <f>M52/M61</f>
        <v>4.200106556694291</v>
      </c>
      <c r="O59" s="100">
        <f>O52/O61</f>
        <v>7.4772943610344065</v>
      </c>
      <c r="Q59" s="100">
        <f>Q52/Q61</f>
        <v>4.907580665355925</v>
      </c>
    </row>
    <row r="60" spans="1:17" ht="19.5" customHeight="1" thickTop="1">
      <c r="A60" s="58" t="s">
        <v>109</v>
      </c>
      <c r="K60" s="67"/>
      <c r="O60" s="68"/>
      <c r="Q60" s="68"/>
    </row>
    <row r="61" spans="1:17" ht="19.5" customHeight="1" thickBot="1">
      <c r="A61" s="58"/>
      <c r="B61" s="58" t="s">
        <v>110</v>
      </c>
      <c r="C61" s="58"/>
      <c r="D61" s="58"/>
      <c r="G61" s="101">
        <v>1908843</v>
      </c>
      <c r="H61" s="102"/>
      <c r="I61" s="101">
        <v>1908843</v>
      </c>
      <c r="J61" s="102"/>
      <c r="K61" s="101">
        <v>1908843</v>
      </c>
      <c r="L61" s="102"/>
      <c r="M61" s="103">
        <v>1908843</v>
      </c>
      <c r="O61" s="103">
        <v>1908843</v>
      </c>
      <c r="Q61" s="103">
        <v>1908843</v>
      </c>
    </row>
    <row r="62" ht="15.75" thickTop="1">
      <c r="Q62" s="67"/>
    </row>
  </sheetData>
  <sheetProtection password="CC7F" sheet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15748031496062992" right="0.2755905511811024" top="0.984251968503937" bottom="0" header="0.31496062992125984" footer="0"/>
  <pageSetup horizontalDpi="600" verticalDpi="600" orientation="portrait" paperSize="9" scale="65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Bangkok Bank PCL.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Automation</dc:creator>
  <cp:keywords/>
  <dc:description/>
  <cp:lastModifiedBy>krmarisa</cp:lastModifiedBy>
  <cp:lastPrinted>2019-04-15T07:04:13Z</cp:lastPrinted>
  <dcterms:created xsi:type="dcterms:W3CDTF">2007-04-12T01:27:03Z</dcterms:created>
  <dcterms:modified xsi:type="dcterms:W3CDTF">2019-04-17T11:49:52Z</dcterms:modified>
  <cp:category/>
  <cp:version/>
  <cp:contentType/>
  <cp:contentStatus/>
</cp:coreProperties>
</file>