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595" activeTab="0"/>
  </bookViews>
  <sheets>
    <sheet name="SFP" sheetId="1" r:id="rId1"/>
    <sheet name="PL_Q1" sheetId="2" r:id="rId2"/>
  </sheets>
  <externalReferences>
    <externalReference r:id="rId5"/>
  </externalReferences>
  <definedNames>
    <definedName name="AsatDate">'[1]Menu'!$F$7</definedName>
    <definedName name="F_906">#REF!</definedName>
    <definedName name="_xlnm.Print_Titles" localSheetId="1">'PL_Q1'!$1:$8</definedName>
    <definedName name="_xlnm.Print_Titles" localSheetId="0">'SFP'!$1:$7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<sst xmlns="http://schemas.openxmlformats.org/spreadsheetml/2006/main" count="151" uniqueCount="130">
  <si>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</si>
  <si>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</si>
  <si>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</si>
  <si>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</si>
  <si>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</si>
  <si>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</si>
  <si>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</si>
  <si>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</si>
  <si>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</si>
  <si>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</si>
  <si>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</si>
  <si>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</si>
  <si>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</si>
  <si>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</si>
  <si>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</si>
  <si>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</si>
  <si>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</si>
  <si>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</si>
  <si>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</si>
  <si>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</si>
  <si>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</si>
  <si>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</si>
  <si>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</si>
  <si>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</si>
  <si>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</si>
  <si>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OTHER INTANGIBLE ASSETS,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</si>
  <si>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</si>
  <si>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</si>
  <si>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</si>
  <si>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</si>
  <si>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</si>
  <si>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</si>
  <si>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</si>
  <si>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</si>
  <si>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</si>
  <si>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</si>
  <si>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</si>
  <si>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</si>
  <si>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</si>
  <si>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</si>
  <si>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</si>
  <si>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</si>
  <si>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</si>
  <si>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</si>
  <si>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</si>
  <si>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</si>
  <si>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</si>
  <si>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</si>
  <si>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</si>
  <si>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December 31, 2019</t>
  </si>
  <si>
    <t>AS  AT MARCH 31, 2020</t>
  </si>
  <si>
    <t>March 31, 2020</t>
  </si>
  <si>
    <t>FINANCIAL ASSETS MEASURED AT FAIR VALUE</t>
  </si>
  <si>
    <t>THROUGH PROFIT OR LOSS</t>
  </si>
  <si>
    <t>FINANCIAL LIABILITIES MEASURED AT FAIR VALUE</t>
  </si>
  <si>
    <t>(THOUSAND SHARES)</t>
  </si>
  <si>
    <t>WEIGHTED AVERAGE NUMBER OF ORDINARY SHARES</t>
  </si>
  <si>
    <t>BASIC EARNINGS PER SHARE (BAHT)</t>
  </si>
  <si>
    <t>Non-controlling interest</t>
  </si>
  <si>
    <t>Owners of the Bank</t>
  </si>
  <si>
    <t>TOTAL COMPREHENSIVE INCOME ATTRIBUTABLE</t>
  </si>
  <si>
    <t>NET PROFIT ATTRIBUTABLE</t>
  </si>
  <si>
    <t>TOTAL COMPREHENSIVE INCOME (LOSSES)</t>
  </si>
  <si>
    <t>TOTAL OTHER COMPREHENSIVE INCOME (LOSSES)</t>
  </si>
  <si>
    <t xml:space="preserve">    Total other comprehensive income (losses)</t>
  </si>
  <si>
    <t xml:space="preserve">income (losses) </t>
  </si>
  <si>
    <t>Income tax relating to components of other comprehensive</t>
  </si>
  <si>
    <t>Actuarial gains (losses) on defined benefit plans</t>
  </si>
  <si>
    <t xml:space="preserve">Gains on financial liabilities designated at fair value </t>
  </si>
  <si>
    <t>Losses on investment in equity instruments designates</t>
  </si>
  <si>
    <t>Items that will not be reclassified subsequently to profit or loss</t>
  </si>
  <si>
    <t>financial statements of foreign operations</t>
  </si>
  <si>
    <t>Gains (losses) arising from translating the</t>
  </si>
  <si>
    <t xml:space="preserve">Losses on investments in debt instruments at fair value </t>
  </si>
  <si>
    <t>Items that will be reclassified subsequently  to profit or loss</t>
  </si>
  <si>
    <t>OTHER COMPREHENSIVE INCOME (LOSSES)</t>
  </si>
  <si>
    <t>Other comprehensive income (losses)</t>
  </si>
  <si>
    <t>NET PROFIT</t>
  </si>
  <si>
    <t>Net profit</t>
  </si>
  <si>
    <t>INCOME TAX EXPENSES</t>
  </si>
  <si>
    <t>Income tax expenses</t>
  </si>
  <si>
    <t>PROFIT FROM OPERATING BEFORE INCOME TAX EXPENSES</t>
  </si>
  <si>
    <t>Profit from operating before income tax expenses</t>
  </si>
  <si>
    <t>Impairment loss of loans and debt securities*</t>
  </si>
  <si>
    <t>Expected credit loss*</t>
  </si>
  <si>
    <t>TOTAL OTHER OPERATING EXPENSES</t>
  </si>
  <si>
    <t>Taxes and duties</t>
  </si>
  <si>
    <t>Premises and equipment expenses</t>
  </si>
  <si>
    <t>Directors' remuneration</t>
  </si>
  <si>
    <t>Employee's expenses</t>
  </si>
  <si>
    <t>OTHER OPERATING EXPENSES</t>
  </si>
  <si>
    <t>Other operating expenses</t>
  </si>
  <si>
    <t>TOTAL OPERATION INCOME</t>
  </si>
  <si>
    <t>OTHER OPERATING INCOME</t>
  </si>
  <si>
    <t>Other operating income</t>
  </si>
  <si>
    <t>DIVIDEND INCOME</t>
  </si>
  <si>
    <t>Dividend income</t>
  </si>
  <si>
    <t>GAINS ON DIPOSAL OF ASSETS</t>
  </si>
  <si>
    <t>Gains on disposal of assets</t>
  </si>
  <si>
    <t>SHARE OF PROFIT FROM INVESTMENT USING EQUITY METHOD</t>
  </si>
  <si>
    <t>Share of profit from investment using equity method</t>
  </si>
  <si>
    <t>GAINS ON IVESTMENTS</t>
  </si>
  <si>
    <t>Gains on investments</t>
  </si>
  <si>
    <t>Gains on tradings and foreign exchange transactions*</t>
  </si>
  <si>
    <t>LOSSES ON FINANCIAL INSTRUMENTS</t>
  </si>
  <si>
    <t>NET FEES AND SERVICE INCOME</t>
  </si>
  <si>
    <t>FEES AND SERVICE EXPENSES</t>
  </si>
  <si>
    <t>FEES AND SERVICE INCOME</t>
  </si>
  <si>
    <t>NET INTEREST INCOME</t>
  </si>
  <si>
    <t>INTEREST EXPENSES</t>
  </si>
  <si>
    <t>INTEREST INCOME</t>
  </si>
  <si>
    <t>March 31, 2019</t>
  </si>
  <si>
    <t xml:space="preserve">FOR THE THREE-MONTH  PERIOD ENDED </t>
  </si>
  <si>
    <t>STATEMENTS OF PROFIT OR LOSS AND OTHER COMPREHENSIVE INCOME</t>
  </si>
  <si>
    <t>BANGKOK BANK PUBLIC COMPANY LIMITED AND SUBSIDIARIES</t>
  </si>
  <si>
    <t>BANK'S LIABILITY UNDER ACCEPTANCES</t>
  </si>
  <si>
    <t xml:space="preserve">           restate comparative financial statements.</t>
  </si>
  <si>
    <t xml:space="preserve">Note:  In 2020 the Bank has adopted a pack of Thai Financial Reporting Standards in relation to financial instruments, which provide an alternative not </t>
  </si>
  <si>
    <t>MEASURED AT FAIR VALUE THROUGH PROFIT AND LOSS</t>
  </si>
  <si>
    <t>GAINS ON TRADINGS AND FOREIGN EXCHANGE TRANSACTIONS</t>
  </si>
  <si>
    <t>EXPECTED CREDIT LOSS</t>
  </si>
  <si>
    <t>IMPAIRMENT LOSS OF LOANS AND DEBT SECURITIES</t>
  </si>
  <si>
    <t>Note:  In 2020 the Bank has adopted a pack of Thai Financial Reporting Standards in relation to financial instruments, which provide an alternative not restate comparative financial statements.</t>
  </si>
  <si>
    <t>through other comprehensive income</t>
  </si>
  <si>
    <t>Gains (losses) on remeasuring available-for-sale investment</t>
  </si>
  <si>
    <t>Losses on cash flow hedges</t>
  </si>
  <si>
    <t>Share of other comprehensive income of associate</t>
  </si>
  <si>
    <t>at  fair value through other comprehensive income</t>
  </si>
  <si>
    <t>through profit or loss</t>
  </si>
  <si>
    <t>CUSTOMER'S LIABILITY UNDER ACCEPTANCES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</si>
</sst>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&quot;-&quot;??_-;_-@_-"/>
    <numFmt numFmtId="171" formatCode="#,##0;\(#,##0\)"/>
    <numFmt numFmtId="172" formatCode="#,##0.0;\(#,##0.0\)"/>
    <numFmt numFmtId="173" formatCode="#,##0_);\(#,##0\);"/>
    <numFmt numFmtId="174" formatCode="#,##0\ ;\(#,##0\)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\(#,##0\)"/>
    <numFmt numFmtId="180" formatCode="#,##0.0;\(#,##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sz val="11"/>
      <name val="Cordia New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9" fillId="0" borderId="0" xfId="64" applyFont="1" applyFill="1" applyAlignment="1">
      <alignment vertical="center"/>
      <protection/>
    </xf>
    <xf numFmtId="170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4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73" fontId="9" fillId="0" borderId="0" xfId="42" applyNumberFormat="1" applyFont="1" applyFill="1" applyAlignment="1">
      <alignment vertical="center"/>
    </xf>
    <xf numFmtId="172" fontId="9" fillId="0" borderId="0" xfId="64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173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173" fontId="9" fillId="0" borderId="0" xfId="42" applyNumberFormat="1" applyFont="1" applyFill="1" applyBorder="1" applyAlignment="1">
      <alignment vertical="center"/>
    </xf>
    <xf numFmtId="173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1" fontId="9" fillId="0" borderId="0" xfId="64" applyNumberFormat="1" applyFont="1" applyFill="1" applyAlignment="1">
      <alignment vertical="center"/>
      <protection/>
    </xf>
    <xf numFmtId="173" fontId="9" fillId="0" borderId="13" xfId="42" applyNumberFormat="1" applyFont="1" applyFill="1" applyBorder="1" applyAlignment="1">
      <alignment vertical="center"/>
    </xf>
    <xf numFmtId="170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4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174" fontId="9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170" fontId="9" fillId="0" borderId="0" xfId="42" applyNumberFormat="1" applyFont="1" applyFill="1" applyAlignment="1" quotePrefix="1">
      <alignment horizontal="left" vertical="center"/>
    </xf>
    <xf numFmtId="170" fontId="9" fillId="0" borderId="0" xfId="42" applyNumberFormat="1" applyFont="1" applyFill="1" applyAlignment="1">
      <alignment horizontal="left" vertical="center"/>
    </xf>
    <xf numFmtId="170" fontId="9" fillId="0" borderId="0" xfId="42" applyNumberFormat="1" applyFont="1" applyFill="1" applyAlignment="1">
      <alignment horizontal="left" vertical="center" indent="1"/>
    </xf>
    <xf numFmtId="170" fontId="9" fillId="0" borderId="0" xfId="42" applyNumberFormat="1" applyFont="1" applyFill="1" applyAlignment="1">
      <alignment horizontal="left" vertical="center" indent="2"/>
    </xf>
    <xf numFmtId="170" fontId="9" fillId="0" borderId="12" xfId="42" applyNumberFormat="1" applyFont="1" applyFill="1" applyBorder="1" applyAlignment="1">
      <alignment vertical="center"/>
    </xf>
    <xf numFmtId="170" fontId="9" fillId="0" borderId="14" xfId="42" applyNumberFormat="1" applyFont="1" applyFill="1" applyBorder="1" applyAlignment="1">
      <alignment vertical="center"/>
    </xf>
    <xf numFmtId="170" fontId="8" fillId="0" borderId="0" xfId="42" applyNumberFormat="1" applyFont="1" applyFill="1" applyAlignment="1">
      <alignment horizontal="center" vertical="center"/>
    </xf>
    <xf numFmtId="170" fontId="9" fillId="0" borderId="13" xfId="42" applyNumberFormat="1" applyFont="1" applyFill="1" applyBorder="1" applyAlignment="1">
      <alignment vertical="center"/>
    </xf>
    <xf numFmtId="170" fontId="9" fillId="0" borderId="11" xfId="42" applyNumberFormat="1" applyFont="1" applyFill="1" applyBorder="1" applyAlignment="1">
      <alignment vertical="center"/>
    </xf>
    <xf numFmtId="170" fontId="9" fillId="0" borderId="0" xfId="64" applyNumberFormat="1" applyFont="1" applyFill="1" applyAlignment="1">
      <alignment vertical="center"/>
      <protection/>
    </xf>
    <xf numFmtId="171" fontId="11" fillId="0" borderId="0" xfId="42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62" applyFont="1" applyAlignment="1">
      <alignment vertical="center"/>
      <protection/>
    </xf>
    <xf numFmtId="43" fontId="13" fillId="0" borderId="0" xfId="44" applyFont="1" applyAlignment="1">
      <alignment vertical="center"/>
    </xf>
    <xf numFmtId="170" fontId="13" fillId="0" borderId="0" xfId="44" applyNumberFormat="1" applyFont="1" applyAlignment="1">
      <alignment vertical="center"/>
    </xf>
    <xf numFmtId="0" fontId="4" fillId="0" borderId="0" xfId="62" applyFont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9" fillId="0" borderId="0" xfId="62" applyFont="1">
      <alignment/>
      <protection/>
    </xf>
    <xf numFmtId="170" fontId="13" fillId="0" borderId="13" xfId="44" applyNumberFormat="1" applyFont="1" applyFill="1" applyBorder="1" applyAlignment="1">
      <alignment vertical="center"/>
    </xf>
    <xf numFmtId="0" fontId="11" fillId="0" borderId="0" xfId="62" applyFont="1" applyAlignment="1">
      <alignment horizontal="right" vertical="center"/>
      <protection/>
    </xf>
    <xf numFmtId="170" fontId="13" fillId="0" borderId="13" xfId="44" applyNumberFormat="1" applyFont="1" applyBorder="1" applyAlignment="1">
      <alignment vertical="center"/>
    </xf>
    <xf numFmtId="0" fontId="11" fillId="0" borderId="0" xfId="62" applyFont="1" applyAlignment="1">
      <alignment vertical="center"/>
      <protection/>
    </xf>
    <xf numFmtId="43" fontId="4" fillId="0" borderId="13" xfId="44" applyNumberFormat="1" applyFont="1" applyFill="1" applyBorder="1" applyAlignment="1">
      <alignment vertical="center"/>
    </xf>
    <xf numFmtId="43" fontId="4" fillId="0" borderId="13" xfId="44" applyNumberFormat="1" applyFont="1" applyBorder="1" applyAlignment="1">
      <alignment vertical="center"/>
    </xf>
    <xf numFmtId="170" fontId="4" fillId="0" borderId="14" xfId="44" applyNumberFormat="1" applyFont="1" applyBorder="1" applyAlignment="1">
      <alignment vertical="center"/>
    </xf>
    <xf numFmtId="179" fontId="13" fillId="0" borderId="14" xfId="44" applyNumberFormat="1" applyFont="1" applyFill="1" applyBorder="1" applyAlignment="1">
      <alignment vertical="center"/>
    </xf>
    <xf numFmtId="170" fontId="4" fillId="0" borderId="0" xfId="44" applyNumberFormat="1" applyFont="1" applyFill="1" applyAlignment="1">
      <alignment vertical="center"/>
    </xf>
    <xf numFmtId="170" fontId="4" fillId="0" borderId="0" xfId="44" applyNumberFormat="1" applyFont="1" applyAlignment="1">
      <alignment vertical="center"/>
    </xf>
    <xf numFmtId="179" fontId="13" fillId="0" borderId="0" xfId="44" applyNumberFormat="1" applyFont="1" applyFill="1" applyBorder="1" applyAlignment="1">
      <alignment vertical="center"/>
    </xf>
    <xf numFmtId="170" fontId="4" fillId="0" borderId="14" xfId="44" applyNumberFormat="1" applyFont="1" applyFill="1" applyBorder="1" applyAlignment="1">
      <alignment vertical="center"/>
    </xf>
    <xf numFmtId="170" fontId="4" fillId="0" borderId="11" xfId="44" applyNumberFormat="1" applyFont="1" applyBorder="1" applyAlignment="1">
      <alignment vertical="center"/>
    </xf>
    <xf numFmtId="179" fontId="13" fillId="0" borderId="11" xfId="44" applyNumberFormat="1" applyFont="1" applyFill="1" applyBorder="1" applyAlignment="1">
      <alignment vertical="center"/>
    </xf>
    <xf numFmtId="0" fontId="13" fillId="0" borderId="0" xfId="62" applyFont="1" applyFill="1" applyAlignment="1">
      <alignment vertical="center"/>
      <protection/>
    </xf>
    <xf numFmtId="170" fontId="53" fillId="0" borderId="0" xfId="44" applyNumberFormat="1" applyFont="1" applyAlignment="1">
      <alignment vertical="center"/>
    </xf>
    <xf numFmtId="0" fontId="13" fillId="0" borderId="0" xfId="62" applyFont="1" applyBorder="1" applyAlignment="1">
      <alignment vertical="center"/>
      <protection/>
    </xf>
    <xf numFmtId="170" fontId="13" fillId="0" borderId="11" xfId="44" applyNumberFormat="1" applyFont="1" applyFill="1" applyBorder="1" applyAlignment="1">
      <alignment vertical="center"/>
    </xf>
    <xf numFmtId="170" fontId="4" fillId="0" borderId="0" xfId="44" applyNumberFormat="1" applyFont="1" applyBorder="1" applyAlignment="1">
      <alignment vertical="center"/>
    </xf>
    <xf numFmtId="170" fontId="13" fillId="0" borderId="0" xfId="44" applyNumberFormat="1" applyFont="1" applyFill="1" applyBorder="1" applyAlignment="1">
      <alignment vertical="center"/>
    </xf>
    <xf numFmtId="43" fontId="13" fillId="0" borderId="0" xfId="44" applyFont="1" applyFill="1" applyAlignment="1">
      <alignment vertical="center"/>
    </xf>
    <xf numFmtId="43" fontId="13" fillId="0" borderId="0" xfId="44" applyFont="1" applyFill="1" applyBorder="1" applyAlignment="1">
      <alignment vertical="center"/>
    </xf>
    <xf numFmtId="171" fontId="13" fillId="0" borderId="0" xfId="44" applyNumberFormat="1" applyFont="1" applyFill="1" applyAlignment="1">
      <alignment vertical="center"/>
    </xf>
    <xf numFmtId="179" fontId="13" fillId="0" borderId="0" xfId="44" applyNumberFormat="1" applyFont="1" applyFill="1" applyAlignment="1">
      <alignment vertical="center"/>
    </xf>
    <xf numFmtId="179" fontId="13" fillId="0" borderId="0" xfId="44" applyNumberFormat="1" applyFont="1" applyBorder="1" applyAlignment="1">
      <alignment vertical="center"/>
    </xf>
    <xf numFmtId="180" fontId="13" fillId="0" borderId="0" xfId="44" applyNumberFormat="1" applyFont="1" applyAlignment="1">
      <alignment vertical="center"/>
    </xf>
    <xf numFmtId="170" fontId="4" fillId="0" borderId="0" xfId="44" applyNumberFormat="1" applyFont="1" applyFill="1" applyBorder="1" applyAlignment="1">
      <alignment vertical="center"/>
    </xf>
    <xf numFmtId="170" fontId="4" fillId="0" borderId="12" xfId="44" applyNumberFormat="1" applyFont="1" applyFill="1" applyBorder="1" applyAlignment="1">
      <alignment vertical="center"/>
    </xf>
    <xf numFmtId="170" fontId="13" fillId="0" borderId="0" xfId="44" applyNumberFormat="1" applyFont="1" applyFill="1" applyAlignment="1">
      <alignment vertical="center"/>
    </xf>
    <xf numFmtId="170" fontId="4" fillId="0" borderId="11" xfId="44" applyNumberFormat="1" applyFont="1" applyFill="1" applyBorder="1" applyAlignment="1">
      <alignment vertical="center"/>
    </xf>
    <xf numFmtId="170" fontId="4" fillId="0" borderId="12" xfId="44" applyNumberFormat="1" applyFont="1" applyBorder="1" applyAlignment="1">
      <alignment vertical="center"/>
    </xf>
    <xf numFmtId="0" fontId="54" fillId="0" borderId="0" xfId="62" applyFont="1" applyAlignme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15" fontId="11" fillId="0" borderId="0" xfId="62" applyNumberFormat="1" applyFont="1" applyFill="1" applyAlignment="1">
      <alignment horizontal="center"/>
      <protection/>
    </xf>
    <xf numFmtId="0" fontId="13" fillId="0" borderId="0" xfId="62" applyFont="1">
      <alignment/>
      <protection/>
    </xf>
    <xf numFmtId="15" fontId="11" fillId="0" borderId="0" xfId="62" applyNumberFormat="1" applyFont="1" applyAlignment="1">
      <alignment horizontal="center"/>
      <protection/>
    </xf>
    <xf numFmtId="15" fontId="8" fillId="0" borderId="0" xfId="62" applyNumberFormat="1" applyFont="1" applyFill="1" applyAlignment="1">
      <alignment horizontal="center"/>
      <protection/>
    </xf>
    <xf numFmtId="15" fontId="16" fillId="0" borderId="0" xfId="62" applyNumberFormat="1" applyFont="1" applyAlignment="1">
      <alignment horizontal="center" vertical="center"/>
      <protection/>
    </xf>
    <xf numFmtId="171" fontId="11" fillId="0" borderId="0" xfId="44" applyNumberFormat="1" applyFont="1" applyAlignment="1">
      <alignment horizontal="right" vertical="center"/>
    </xf>
    <xf numFmtId="0" fontId="16" fillId="0" borderId="0" xfId="62" applyFont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1" fillId="0" borderId="0" xfId="62" applyFont="1" applyAlignment="1">
      <alignment horizontal="left"/>
      <protection/>
    </xf>
    <xf numFmtId="43" fontId="11" fillId="0" borderId="0" xfId="44" applyFont="1" applyAlignment="1">
      <alignment horizontal="left"/>
    </xf>
    <xf numFmtId="170" fontId="11" fillId="0" borderId="0" xfId="44" applyNumberFormat="1" applyFont="1" applyAlignment="1">
      <alignment horizontal="left"/>
    </xf>
    <xf numFmtId="0" fontId="8" fillId="0" borderId="11" xfId="64" applyFont="1" applyFill="1" applyBorder="1" applyAlignment="1">
      <alignment horizontal="center" vertical="center"/>
      <protection/>
    </xf>
    <xf numFmtId="0" fontId="11" fillId="0" borderId="0" xfId="62" applyFont="1" applyAlignment="1">
      <alignment horizontal="center"/>
      <protection/>
    </xf>
    <xf numFmtId="15" fontId="11" fillId="0" borderId="11" xfId="62" applyNumberFormat="1" applyFont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21" customHeight="1"/>
  <cols>
    <col min="1" max="1" width="52.851562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6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6" customWidth="1"/>
    <col min="10" max="10" width="8.140625" style="1" customWidth="1"/>
    <col min="11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7"/>
      <c r="F1" s="3"/>
      <c r="G1" s="3"/>
      <c r="H1" s="4"/>
      <c r="I1" s="9"/>
    </row>
    <row r="2" spans="1:9" ht="21" customHeight="1">
      <c r="A2" s="3" t="s">
        <v>46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50</v>
      </c>
      <c r="B3" s="5"/>
      <c r="C3" s="5"/>
      <c r="D3" s="5"/>
      <c r="E3" s="28"/>
      <c r="F3" s="6"/>
      <c r="G3" s="6"/>
      <c r="H3" s="3"/>
      <c r="I3" s="27"/>
    </row>
    <row r="4" spans="1:9" ht="21" customHeight="1">
      <c r="A4" s="5" t="s">
        <v>43</v>
      </c>
      <c r="B4" s="5"/>
      <c r="C4" s="5"/>
      <c r="D4" s="5"/>
      <c r="E4" s="28"/>
      <c r="F4" s="6"/>
      <c r="G4" s="6"/>
      <c r="H4" s="3"/>
      <c r="I4" s="27"/>
    </row>
    <row r="5" spans="1:9" ht="21" customHeight="1">
      <c r="A5" s="7"/>
      <c r="B5" s="7"/>
      <c r="C5" s="7"/>
      <c r="D5" s="7"/>
      <c r="E5" s="29"/>
      <c r="F5" s="8"/>
      <c r="G5" s="8"/>
      <c r="H5" s="45" t="s">
        <v>17</v>
      </c>
      <c r="I5" s="9"/>
    </row>
    <row r="6" spans="1:9" ht="21" customHeight="1">
      <c r="A6" s="4"/>
      <c r="B6" s="99" t="s">
        <v>1</v>
      </c>
      <c r="C6" s="99"/>
      <c r="D6" s="99"/>
      <c r="E6" s="99"/>
      <c r="F6" s="99" t="s">
        <v>31</v>
      </c>
      <c r="G6" s="99"/>
      <c r="H6" s="99"/>
      <c r="I6" s="99"/>
    </row>
    <row r="7" spans="2:9" ht="21" customHeight="1">
      <c r="B7" s="46" t="s">
        <v>51</v>
      </c>
      <c r="C7" s="46"/>
      <c r="D7" s="46" t="s">
        <v>49</v>
      </c>
      <c r="E7" s="30"/>
      <c r="F7" s="46" t="s">
        <v>51</v>
      </c>
      <c r="G7" s="46"/>
      <c r="H7" s="46" t="s">
        <v>49</v>
      </c>
      <c r="I7" s="30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72794840</v>
      </c>
      <c r="C9" s="11"/>
      <c r="D9" s="2">
        <v>58090112</v>
      </c>
      <c r="E9" s="19"/>
      <c r="F9" s="2">
        <v>72754322</v>
      </c>
      <c r="G9" s="13"/>
      <c r="H9" s="2">
        <v>58012561</v>
      </c>
      <c r="I9" s="19"/>
    </row>
    <row r="10" spans="1:9" ht="21" customHeight="1">
      <c r="A10" s="14" t="s">
        <v>32</v>
      </c>
      <c r="B10" s="2">
        <v>505155836</v>
      </c>
      <c r="C10" s="14"/>
      <c r="D10" s="2">
        <v>472349351</v>
      </c>
      <c r="E10" s="19"/>
      <c r="F10" s="2">
        <v>478995413</v>
      </c>
      <c r="G10" s="13"/>
      <c r="H10" s="2">
        <v>442584108</v>
      </c>
      <c r="I10" s="19"/>
    </row>
    <row r="11" spans="1:9" ht="21" customHeight="1">
      <c r="A11" s="23" t="s">
        <v>52</v>
      </c>
      <c r="B11" s="2"/>
      <c r="C11" s="14"/>
      <c r="D11" s="2"/>
      <c r="E11" s="19"/>
      <c r="F11" s="2"/>
      <c r="G11" s="13"/>
      <c r="I11" s="19"/>
    </row>
    <row r="12" spans="1:9" ht="21" customHeight="1">
      <c r="A12" s="34" t="s">
        <v>53</v>
      </c>
      <c r="B12" s="2">
        <v>71634419</v>
      </c>
      <c r="C12" s="14"/>
      <c r="D12" s="2">
        <v>0</v>
      </c>
      <c r="E12" s="19"/>
      <c r="F12" s="2">
        <v>67820952</v>
      </c>
      <c r="G12" s="13"/>
      <c r="H12" s="2">
        <v>0</v>
      </c>
      <c r="I12" s="19"/>
    </row>
    <row r="13" spans="1:9" ht="21" customHeight="1">
      <c r="A13" s="23" t="s">
        <v>21</v>
      </c>
      <c r="B13" s="2">
        <v>59124666</v>
      </c>
      <c r="C13" s="23"/>
      <c r="D13" s="2">
        <v>49807012</v>
      </c>
      <c r="E13" s="19"/>
      <c r="F13" s="2">
        <v>58976819</v>
      </c>
      <c r="G13" s="13"/>
      <c r="H13" s="2">
        <v>49687316</v>
      </c>
      <c r="I13" s="19"/>
    </row>
    <row r="14" spans="1:9" ht="21" customHeight="1">
      <c r="A14" s="23" t="s">
        <v>22</v>
      </c>
      <c r="B14" s="2">
        <v>615787980</v>
      </c>
      <c r="C14" s="23"/>
      <c r="D14" s="2">
        <v>647696626</v>
      </c>
      <c r="E14" s="19"/>
      <c r="F14" s="2">
        <v>575231385</v>
      </c>
      <c r="G14" s="13"/>
      <c r="H14" s="2">
        <v>610535400</v>
      </c>
      <c r="I14" s="19"/>
    </row>
    <row r="15" spans="1:9" ht="21" customHeight="1">
      <c r="A15" s="23" t="s">
        <v>33</v>
      </c>
      <c r="B15" s="2">
        <v>1750424</v>
      </c>
      <c r="C15" s="23"/>
      <c r="D15" s="2">
        <v>1737450</v>
      </c>
      <c r="E15" s="19"/>
      <c r="F15" s="2">
        <v>38414900</v>
      </c>
      <c r="G15" s="13"/>
      <c r="H15" s="2">
        <v>38414900</v>
      </c>
      <c r="I15" s="19"/>
    </row>
    <row r="16" spans="1:9" ht="21" customHeight="1">
      <c r="A16" s="23" t="s">
        <v>23</v>
      </c>
      <c r="B16" s="36"/>
      <c r="C16" s="23"/>
      <c r="D16" s="36"/>
      <c r="E16" s="19"/>
      <c r="F16" s="2"/>
      <c r="G16" s="13"/>
      <c r="I16" s="19"/>
    </row>
    <row r="17" spans="1:9" ht="21" customHeight="1">
      <c r="A17" s="34" t="s">
        <v>41</v>
      </c>
      <c r="B17" s="37">
        <v>1955202281</v>
      </c>
      <c r="C17" s="34"/>
      <c r="D17" s="37">
        <v>1891046281</v>
      </c>
      <c r="E17" s="19"/>
      <c r="F17" s="44">
        <v>1901024153</v>
      </c>
      <c r="G17" s="13"/>
      <c r="H17" s="44">
        <v>1836721735</v>
      </c>
      <c r="I17" s="19"/>
    </row>
    <row r="18" spans="1:9" ht="21" customHeight="1">
      <c r="A18" s="23" t="s">
        <v>129</v>
      </c>
      <c r="B18" s="2">
        <v>0</v>
      </c>
      <c r="C18" s="34"/>
      <c r="D18" s="37">
        <v>1626872</v>
      </c>
      <c r="E18" s="19"/>
      <c r="F18" s="2">
        <v>0</v>
      </c>
      <c r="G18" s="13"/>
      <c r="H18" s="44">
        <v>103722</v>
      </c>
      <c r="I18" s="19"/>
    </row>
    <row r="19" spans="1:8" ht="21" customHeight="1">
      <c r="A19" s="23" t="s">
        <v>24</v>
      </c>
      <c r="B19" s="19">
        <v>9503474</v>
      </c>
      <c r="C19" s="23"/>
      <c r="D19" s="19">
        <v>9362849</v>
      </c>
      <c r="F19" s="26">
        <v>8515183</v>
      </c>
      <c r="H19" s="26">
        <v>8368141</v>
      </c>
    </row>
    <row r="20" spans="1:9" ht="21" customHeight="1">
      <c r="A20" s="23" t="s">
        <v>3</v>
      </c>
      <c r="B20" s="19">
        <v>45428666</v>
      </c>
      <c r="C20" s="23"/>
      <c r="D20" s="19">
        <v>40753955</v>
      </c>
      <c r="E20" s="19"/>
      <c r="F20" s="26">
        <v>43630367</v>
      </c>
      <c r="G20" s="13"/>
      <c r="H20" s="26">
        <v>39504853</v>
      </c>
      <c r="I20" s="19"/>
    </row>
    <row r="21" spans="1:9" ht="21" customHeight="1">
      <c r="A21" s="23" t="s">
        <v>25</v>
      </c>
      <c r="B21" s="19">
        <v>1719866</v>
      </c>
      <c r="C21" s="23"/>
      <c r="D21" s="19">
        <v>1760117</v>
      </c>
      <c r="E21" s="19"/>
      <c r="F21" s="26">
        <v>1626709</v>
      </c>
      <c r="G21" s="13"/>
      <c r="H21" s="26">
        <v>1673358</v>
      </c>
      <c r="I21" s="19"/>
    </row>
    <row r="22" spans="1:9" ht="21" customHeight="1">
      <c r="A22" s="23" t="s">
        <v>44</v>
      </c>
      <c r="B22" s="19">
        <v>9218933</v>
      </c>
      <c r="C22" s="23"/>
      <c r="D22" s="19">
        <v>4542443</v>
      </c>
      <c r="E22" s="19"/>
      <c r="F22" s="26">
        <v>7971337</v>
      </c>
      <c r="G22" s="13"/>
      <c r="H22" s="26">
        <v>3360374</v>
      </c>
      <c r="I22" s="19"/>
    </row>
    <row r="23" spans="1:9" ht="21" customHeight="1">
      <c r="A23" s="23" t="s">
        <v>48</v>
      </c>
      <c r="B23" s="19">
        <v>28170432</v>
      </c>
      <c r="C23" s="23"/>
      <c r="D23" s="19">
        <v>17506277</v>
      </c>
      <c r="E23" s="19"/>
      <c r="F23" s="26">
        <v>28086082</v>
      </c>
      <c r="G23" s="13"/>
      <c r="H23" s="26">
        <v>17419107</v>
      </c>
      <c r="I23" s="19"/>
    </row>
    <row r="24" spans="1:9" ht="21" customHeight="1">
      <c r="A24" s="23" t="s">
        <v>4</v>
      </c>
      <c r="B24" s="19">
        <v>19798265</v>
      </c>
      <c r="C24" s="23"/>
      <c r="D24" s="19">
        <v>20463750</v>
      </c>
      <c r="E24" s="19"/>
      <c r="F24" s="26">
        <v>12924175</v>
      </c>
      <c r="G24" s="13"/>
      <c r="H24" s="26">
        <v>16975764</v>
      </c>
      <c r="I24" s="19"/>
    </row>
    <row r="25" spans="1:9" ht="21" customHeight="1" thickBot="1">
      <c r="A25" s="21" t="s">
        <v>5</v>
      </c>
      <c r="B25" s="40">
        <f>B9+B10+B13+B14+B15+B12+B17+B18+B19+B20+B21+B22+B23+B24</f>
        <v>3395290082</v>
      </c>
      <c r="C25" s="19"/>
      <c r="D25" s="40">
        <f>D9+D10+D13+D14+D15+D12+D17+D18+D19+D20+D21+D22+D23+D24</f>
        <v>3216743095</v>
      </c>
      <c r="E25" s="19"/>
      <c r="F25" s="40">
        <f>F9+F10+F13+F14+F15+F12+F17+F18+F19+F20+F21+F22+F23+F24</f>
        <v>3295971797</v>
      </c>
      <c r="G25" s="13"/>
      <c r="H25" s="40">
        <f>H9+H10+H13+H14+H15+H12+H17+H18+H19+H20+H21+H22+H23+H24</f>
        <v>3123361339</v>
      </c>
      <c r="I25" s="19"/>
    </row>
    <row r="26" spans="1:9" ht="21" customHeight="1" thickTop="1">
      <c r="A26" s="47" t="s">
        <v>117</v>
      </c>
      <c r="B26" s="2"/>
      <c r="D26" s="2"/>
      <c r="E26" s="19"/>
      <c r="F26" s="2"/>
      <c r="G26" s="13"/>
      <c r="I26" s="19"/>
    </row>
    <row r="27" spans="1:9" ht="21" customHeight="1">
      <c r="A27" s="1" t="s">
        <v>116</v>
      </c>
      <c r="B27" s="2"/>
      <c r="C27" s="2"/>
      <c r="D27" s="2"/>
      <c r="E27" s="2"/>
      <c r="F27" s="2"/>
      <c r="G27" s="2"/>
      <c r="I27" s="19"/>
    </row>
    <row r="28" spans="2:9" ht="21" customHeight="1">
      <c r="B28" s="2"/>
      <c r="D28" s="2"/>
      <c r="E28" s="19"/>
      <c r="F28" s="2"/>
      <c r="G28" s="13"/>
      <c r="I28" s="19"/>
    </row>
    <row r="29" spans="2:9" ht="21" customHeight="1">
      <c r="B29" s="2"/>
      <c r="D29" s="2"/>
      <c r="E29" s="19"/>
      <c r="F29" s="2"/>
      <c r="G29" s="13"/>
      <c r="I29" s="19"/>
    </row>
    <row r="30" spans="2:9" ht="21" customHeight="1">
      <c r="B30" s="2"/>
      <c r="D30" s="2"/>
      <c r="E30" s="19"/>
      <c r="F30" s="2"/>
      <c r="G30" s="13"/>
      <c r="I30" s="19"/>
    </row>
    <row r="31" spans="2:9" ht="21" customHeight="1">
      <c r="B31" s="2"/>
      <c r="D31" s="2"/>
      <c r="E31" s="19"/>
      <c r="F31" s="2"/>
      <c r="G31" s="13"/>
      <c r="I31" s="19"/>
    </row>
    <row r="32" spans="2:9" ht="21" customHeight="1">
      <c r="B32" s="2"/>
      <c r="D32" s="2"/>
      <c r="E32" s="19"/>
      <c r="F32" s="2"/>
      <c r="G32" s="13"/>
      <c r="I32" s="19"/>
    </row>
    <row r="33" spans="2:9" ht="21" customHeight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2:9" ht="21" customHeight="1">
      <c r="B45" s="2"/>
      <c r="D45" s="2"/>
      <c r="E45" s="19"/>
      <c r="F45" s="2"/>
      <c r="G45" s="13"/>
      <c r="I45" s="19"/>
    </row>
    <row r="46" spans="2:9" ht="21" customHeight="1">
      <c r="B46" s="2"/>
      <c r="D46" s="2"/>
      <c r="E46" s="19"/>
      <c r="F46" s="2"/>
      <c r="G46" s="13"/>
      <c r="I46" s="19"/>
    </row>
    <row r="47" spans="2:9" ht="21" customHeight="1">
      <c r="B47" s="2"/>
      <c r="D47" s="2"/>
      <c r="E47" s="19"/>
      <c r="F47" s="2"/>
      <c r="G47" s="13"/>
      <c r="I47" s="19"/>
    </row>
    <row r="48" spans="2:9" ht="21" customHeight="1">
      <c r="B48" s="2"/>
      <c r="D48" s="2"/>
      <c r="E48" s="19"/>
      <c r="F48" s="2"/>
      <c r="G48" s="13"/>
      <c r="I48" s="19"/>
    </row>
    <row r="49" spans="1:9" ht="21" customHeight="1">
      <c r="A49" s="10" t="s">
        <v>7</v>
      </c>
      <c r="B49" s="41"/>
      <c r="C49" s="10"/>
      <c r="D49" s="41"/>
      <c r="E49" s="19"/>
      <c r="F49" s="2"/>
      <c r="G49" s="13"/>
      <c r="I49" s="19"/>
    </row>
    <row r="50" spans="1:9" ht="21" customHeight="1">
      <c r="A50" s="14" t="s">
        <v>8</v>
      </c>
      <c r="B50" s="12">
        <v>2514330947</v>
      </c>
      <c r="C50" s="14"/>
      <c r="D50" s="12">
        <v>2370792167</v>
      </c>
      <c r="E50" s="19"/>
      <c r="F50" s="2">
        <v>2460442007</v>
      </c>
      <c r="G50" s="13"/>
      <c r="H50" s="2">
        <v>2316034607</v>
      </c>
      <c r="I50" s="19"/>
    </row>
    <row r="51" spans="1:9" ht="21" customHeight="1">
      <c r="A51" s="11" t="s">
        <v>47</v>
      </c>
      <c r="B51" s="12">
        <v>108594933</v>
      </c>
      <c r="C51" s="11"/>
      <c r="D51" s="12">
        <v>134346323</v>
      </c>
      <c r="E51" s="19"/>
      <c r="F51" s="2">
        <v>106934697</v>
      </c>
      <c r="G51" s="13"/>
      <c r="H51" s="2">
        <v>129277274</v>
      </c>
      <c r="I51" s="19"/>
    </row>
    <row r="52" spans="1:9" ht="21" customHeight="1">
      <c r="A52" s="11" t="s">
        <v>34</v>
      </c>
      <c r="B52" s="12">
        <v>4563127</v>
      </c>
      <c r="C52" s="11"/>
      <c r="D52" s="12">
        <v>5523288</v>
      </c>
      <c r="E52" s="19"/>
      <c r="F52" s="2">
        <v>4557252</v>
      </c>
      <c r="G52" s="13"/>
      <c r="H52" s="2">
        <v>5488403</v>
      </c>
      <c r="I52" s="19"/>
    </row>
    <row r="53" spans="1:9" ht="21" customHeight="1">
      <c r="A53" s="11" t="s">
        <v>54</v>
      </c>
      <c r="B53" s="12"/>
      <c r="C53" s="11"/>
      <c r="D53" s="12"/>
      <c r="E53" s="19"/>
      <c r="F53" s="2"/>
      <c r="G53" s="13"/>
      <c r="I53" s="19"/>
    </row>
    <row r="54" spans="1:9" ht="21" customHeight="1">
      <c r="A54" s="34" t="s">
        <v>53</v>
      </c>
      <c r="B54" s="12">
        <v>21045983</v>
      </c>
      <c r="C54" s="11"/>
      <c r="D54" s="2">
        <v>0</v>
      </c>
      <c r="E54" s="19"/>
      <c r="F54" s="2">
        <v>20114243</v>
      </c>
      <c r="G54" s="13"/>
      <c r="H54" s="2">
        <v>0</v>
      </c>
      <c r="I54" s="19"/>
    </row>
    <row r="55" spans="1:9" ht="21" customHeight="1">
      <c r="A55" s="11" t="s">
        <v>26</v>
      </c>
      <c r="B55" s="12">
        <v>71559624</v>
      </c>
      <c r="C55" s="11"/>
      <c r="D55" s="12">
        <v>37837421</v>
      </c>
      <c r="E55" s="19"/>
      <c r="F55" s="2">
        <v>71029154</v>
      </c>
      <c r="G55" s="13"/>
      <c r="H55" s="2">
        <v>37370815</v>
      </c>
      <c r="I55" s="19"/>
    </row>
    <row r="56" spans="1:9" ht="21" customHeight="1">
      <c r="A56" s="11" t="s">
        <v>27</v>
      </c>
      <c r="B56" s="12">
        <v>147693187</v>
      </c>
      <c r="C56" s="11"/>
      <c r="D56" s="12">
        <v>144680567</v>
      </c>
      <c r="E56" s="19"/>
      <c r="F56" s="2">
        <v>147480511</v>
      </c>
      <c r="G56" s="13"/>
      <c r="H56" s="2">
        <v>144315507</v>
      </c>
      <c r="I56" s="19"/>
    </row>
    <row r="57" spans="1:9" ht="21" customHeight="1">
      <c r="A57" s="11" t="s">
        <v>115</v>
      </c>
      <c r="B57" s="2">
        <v>0</v>
      </c>
      <c r="C57" s="11"/>
      <c r="D57" s="12">
        <v>1626872</v>
      </c>
      <c r="E57" s="19"/>
      <c r="F57" s="2">
        <v>0</v>
      </c>
      <c r="G57" s="13"/>
      <c r="H57" s="2">
        <v>103722</v>
      </c>
      <c r="I57" s="19"/>
    </row>
    <row r="58" spans="1:9" ht="21" customHeight="1">
      <c r="A58" s="11" t="s">
        <v>35</v>
      </c>
      <c r="B58" s="12">
        <v>23993299</v>
      </c>
      <c r="C58" s="11"/>
      <c r="D58" s="12">
        <v>18701528</v>
      </c>
      <c r="E58" s="19"/>
      <c r="F58" s="2">
        <v>23225966</v>
      </c>
      <c r="G58" s="13"/>
      <c r="H58" s="2">
        <v>18428103</v>
      </c>
      <c r="I58" s="19"/>
    </row>
    <row r="59" spans="1:9" ht="21" customHeight="1">
      <c r="A59" s="11" t="s">
        <v>45</v>
      </c>
      <c r="B59" s="2">
        <v>0</v>
      </c>
      <c r="C59" s="11"/>
      <c r="D59" s="2">
        <v>2364416</v>
      </c>
      <c r="E59" s="19"/>
      <c r="F59" s="2">
        <v>0</v>
      </c>
      <c r="G59" s="13"/>
      <c r="H59" s="2">
        <v>2158732</v>
      </c>
      <c r="I59" s="19"/>
    </row>
    <row r="60" spans="1:9" ht="21" customHeight="1">
      <c r="A60" s="11" t="s">
        <v>9</v>
      </c>
      <c r="B60" s="12">
        <v>88203854</v>
      </c>
      <c r="C60" s="11"/>
      <c r="D60" s="12">
        <v>72754204</v>
      </c>
      <c r="E60" s="19"/>
      <c r="F60" s="2">
        <v>58151639</v>
      </c>
      <c r="G60" s="13"/>
      <c r="H60" s="2">
        <v>51721099</v>
      </c>
      <c r="I60" s="19"/>
    </row>
    <row r="61" spans="1:9" ht="21" customHeight="1">
      <c r="A61" s="15" t="s">
        <v>10</v>
      </c>
      <c r="B61" s="39">
        <f>SUM(B50:B60)</f>
        <v>2979984954</v>
      </c>
      <c r="C61" s="15"/>
      <c r="D61" s="39">
        <f>SUM(D50:D60)</f>
        <v>2788626786</v>
      </c>
      <c r="E61" s="19"/>
      <c r="F61" s="39">
        <f>SUM(F50:F60)</f>
        <v>2891935469</v>
      </c>
      <c r="G61" s="13"/>
      <c r="H61" s="39">
        <f>SUM(H50:H60)</f>
        <v>2704898262</v>
      </c>
      <c r="I61" s="19"/>
    </row>
    <row r="62" spans="1:9" ht="21" customHeight="1">
      <c r="A62" s="15"/>
      <c r="B62" s="38"/>
      <c r="C62" s="15"/>
      <c r="D62" s="38"/>
      <c r="E62" s="19"/>
      <c r="F62" s="2"/>
      <c r="G62" s="13"/>
      <c r="I62" s="19"/>
    </row>
    <row r="63" spans="1:9" ht="21" customHeight="1">
      <c r="A63" s="11" t="s">
        <v>11</v>
      </c>
      <c r="B63" s="2"/>
      <c r="C63" s="2"/>
      <c r="D63" s="2"/>
      <c r="E63" s="2"/>
      <c r="F63" s="2"/>
      <c r="G63" s="2"/>
      <c r="I63" s="19"/>
    </row>
    <row r="64" spans="1:9" ht="21" customHeight="1">
      <c r="A64" s="14" t="s">
        <v>12</v>
      </c>
      <c r="B64" s="35"/>
      <c r="C64" s="14"/>
      <c r="D64" s="35"/>
      <c r="E64" s="19"/>
      <c r="F64" s="2"/>
      <c r="G64" s="13"/>
      <c r="I64" s="19"/>
    </row>
    <row r="65" spans="1:9" ht="21" customHeight="1">
      <c r="A65" s="15" t="s">
        <v>36</v>
      </c>
      <c r="B65" s="38"/>
      <c r="C65" s="15"/>
      <c r="D65" s="38"/>
      <c r="E65" s="19"/>
      <c r="F65" s="2"/>
      <c r="G65" s="13"/>
      <c r="I65" s="19"/>
    </row>
    <row r="66" spans="1:9" ht="21" customHeight="1" thickBot="1">
      <c r="A66" s="18" t="s">
        <v>40</v>
      </c>
      <c r="B66" s="42">
        <v>16550</v>
      </c>
      <c r="C66" s="18"/>
      <c r="D66" s="42">
        <v>16550</v>
      </c>
      <c r="E66" s="19"/>
      <c r="F66" s="42">
        <v>16550</v>
      </c>
      <c r="G66" s="13"/>
      <c r="H66" s="42">
        <v>16550</v>
      </c>
      <c r="I66" s="19"/>
    </row>
    <row r="67" spans="1:9" ht="21" customHeight="1" thickBot="1" thickTop="1">
      <c r="A67" s="18" t="s">
        <v>37</v>
      </c>
      <c r="B67" s="42">
        <v>39983450</v>
      </c>
      <c r="C67" s="18"/>
      <c r="D67" s="42">
        <v>39983450</v>
      </c>
      <c r="E67" s="19"/>
      <c r="F67" s="42">
        <v>39983450</v>
      </c>
      <c r="G67" s="13"/>
      <c r="H67" s="42">
        <v>39983450</v>
      </c>
      <c r="I67" s="19"/>
    </row>
    <row r="68" spans="1:9" ht="21" customHeight="1" thickTop="1">
      <c r="A68" s="15" t="s">
        <v>13</v>
      </c>
      <c r="B68" s="38"/>
      <c r="C68" s="15"/>
      <c r="D68" s="38"/>
      <c r="E68" s="19"/>
      <c r="F68" s="2"/>
      <c r="G68" s="13"/>
      <c r="I68" s="19"/>
    </row>
    <row r="69" spans="1:9" ht="21" customHeight="1">
      <c r="A69" s="18" t="s">
        <v>38</v>
      </c>
      <c r="B69" s="12">
        <v>19088429</v>
      </c>
      <c r="C69" s="18"/>
      <c r="D69" s="12">
        <v>19088429</v>
      </c>
      <c r="E69" s="19"/>
      <c r="F69" s="2">
        <v>19088429</v>
      </c>
      <c r="G69" s="13"/>
      <c r="H69" s="2">
        <v>19088429</v>
      </c>
      <c r="I69" s="19"/>
    </row>
    <row r="70" spans="1:9" ht="21" customHeight="1">
      <c r="A70" s="11" t="s">
        <v>42</v>
      </c>
      <c r="B70" s="12">
        <v>56346232</v>
      </c>
      <c r="C70" s="11"/>
      <c r="D70" s="12">
        <v>56346232</v>
      </c>
      <c r="E70" s="19"/>
      <c r="F70" s="2">
        <v>56346232</v>
      </c>
      <c r="G70" s="13"/>
      <c r="H70" s="2">
        <v>56346232</v>
      </c>
      <c r="I70" s="19"/>
    </row>
    <row r="71" spans="1:9" ht="21" customHeight="1">
      <c r="A71" s="11" t="s">
        <v>28</v>
      </c>
      <c r="B71" s="12">
        <v>20247776</v>
      </c>
      <c r="C71" s="11"/>
      <c r="D71" s="12">
        <v>34471457</v>
      </c>
      <c r="E71" s="19"/>
      <c r="F71" s="2">
        <v>24787590</v>
      </c>
      <c r="G71" s="13"/>
      <c r="H71" s="2">
        <v>40383596</v>
      </c>
      <c r="I71" s="19"/>
    </row>
    <row r="72" spans="1:9" ht="21" customHeight="1">
      <c r="A72" s="11" t="s">
        <v>14</v>
      </c>
      <c r="B72" s="2"/>
      <c r="C72" s="11"/>
      <c r="D72" s="2"/>
      <c r="E72" s="19"/>
      <c r="F72" s="2"/>
      <c r="G72" s="24"/>
      <c r="I72" s="19"/>
    </row>
    <row r="73" spans="1:9" ht="21" customHeight="1">
      <c r="A73" s="15" t="s">
        <v>15</v>
      </c>
      <c r="B73" s="38"/>
      <c r="C73" s="15"/>
      <c r="D73" s="38"/>
      <c r="E73" s="19"/>
      <c r="F73" s="2"/>
      <c r="I73" s="19"/>
    </row>
    <row r="74" spans="1:9" ht="21" customHeight="1">
      <c r="A74" s="18" t="s">
        <v>20</v>
      </c>
      <c r="B74" s="2">
        <v>24500000</v>
      </c>
      <c r="C74" s="16"/>
      <c r="D74" s="2">
        <v>24000000</v>
      </c>
      <c r="E74" s="19"/>
      <c r="F74" s="2">
        <v>24500000</v>
      </c>
      <c r="G74" s="13"/>
      <c r="H74" s="2">
        <v>24000000</v>
      </c>
      <c r="I74" s="19"/>
    </row>
    <row r="75" spans="1:9" ht="21" customHeight="1">
      <c r="A75" s="18" t="s">
        <v>19</v>
      </c>
      <c r="B75" s="2">
        <v>106500000</v>
      </c>
      <c r="C75" s="16"/>
      <c r="D75" s="2">
        <v>106500000</v>
      </c>
      <c r="E75" s="19"/>
      <c r="F75" s="2">
        <v>106500000</v>
      </c>
      <c r="G75" s="13"/>
      <c r="H75" s="2">
        <v>106500000</v>
      </c>
      <c r="I75" s="19"/>
    </row>
    <row r="76" spans="1:9" ht="21" customHeight="1">
      <c r="A76" s="15" t="s">
        <v>16</v>
      </c>
      <c r="B76" s="17">
        <v>188166095</v>
      </c>
      <c r="C76" s="15"/>
      <c r="D76" s="17">
        <v>187345092</v>
      </c>
      <c r="E76" s="19"/>
      <c r="F76" s="43">
        <v>172814077</v>
      </c>
      <c r="G76" s="13"/>
      <c r="H76" s="43">
        <v>172144820</v>
      </c>
      <c r="I76" s="19"/>
    </row>
    <row r="77" spans="1:9" ht="21" customHeight="1">
      <c r="A77" s="15" t="s">
        <v>39</v>
      </c>
      <c r="B77" s="2">
        <f>SUM(B69:B76)</f>
        <v>414848532</v>
      </c>
      <c r="C77" s="15"/>
      <c r="D77" s="2">
        <f>SUM(D69:D76)</f>
        <v>427751210</v>
      </c>
      <c r="E77" s="31"/>
      <c r="F77" s="2">
        <f>SUM(F69:F76)</f>
        <v>404036328</v>
      </c>
      <c r="G77" s="13"/>
      <c r="H77" s="2">
        <f>SUM(H69:H76)</f>
        <v>418463077</v>
      </c>
      <c r="I77" s="19"/>
    </row>
    <row r="78" spans="1:9" ht="21" customHeight="1">
      <c r="A78" s="11" t="s">
        <v>29</v>
      </c>
      <c r="B78" s="17">
        <v>456596</v>
      </c>
      <c r="C78" s="33"/>
      <c r="D78" s="17">
        <v>365099</v>
      </c>
      <c r="E78" s="19"/>
      <c r="F78" s="43">
        <v>0</v>
      </c>
      <c r="G78" s="13"/>
      <c r="H78" s="43">
        <v>0</v>
      </c>
      <c r="I78" s="32"/>
    </row>
    <row r="79" spans="1:9" ht="21" customHeight="1">
      <c r="A79" s="15" t="s">
        <v>18</v>
      </c>
      <c r="B79" s="20">
        <f>SUM(B77:B78)</f>
        <v>415305128</v>
      </c>
      <c r="C79" s="15"/>
      <c r="D79" s="20">
        <f>SUM(D77:D78)</f>
        <v>428116309</v>
      </c>
      <c r="E79" s="19"/>
      <c r="F79" s="39">
        <f>SUM(F77:F78)</f>
        <v>404036328</v>
      </c>
      <c r="G79" s="13"/>
      <c r="H79" s="39">
        <f>SUM(H77:H78)</f>
        <v>418463077</v>
      </c>
      <c r="I79" s="19"/>
    </row>
    <row r="80" spans="1:9" ht="21" customHeight="1" thickBot="1">
      <c r="A80" s="22" t="s">
        <v>30</v>
      </c>
      <c r="B80" s="25">
        <f>+B61+B79</f>
        <v>3395290082</v>
      </c>
      <c r="C80" s="22"/>
      <c r="D80" s="25">
        <f>+D61+D79</f>
        <v>3216743095</v>
      </c>
      <c r="E80" s="19"/>
      <c r="F80" s="42">
        <f>+F61+F79</f>
        <v>3295971797</v>
      </c>
      <c r="G80" s="13"/>
      <c r="H80" s="42">
        <f>+H61+H79</f>
        <v>3123361339</v>
      </c>
      <c r="I80" s="19"/>
    </row>
    <row r="81" spans="1:8" ht="21" customHeight="1" thickTop="1">
      <c r="A81" s="47" t="s">
        <v>117</v>
      </c>
      <c r="B81" s="44"/>
      <c r="C81" s="44"/>
      <c r="D81" s="44"/>
      <c r="E81" s="44"/>
      <c r="F81" s="44"/>
      <c r="G81" s="44"/>
      <c r="H81" s="44"/>
    </row>
    <row r="82" spans="1:8" ht="21" customHeight="1">
      <c r="A82" s="1" t="s">
        <v>116</v>
      </c>
      <c r="B82" s="44"/>
      <c r="C82" s="44"/>
      <c r="D82" s="44"/>
      <c r="E82" s="44"/>
      <c r="F82" s="44"/>
      <c r="G82" s="44"/>
      <c r="H82" s="44"/>
    </row>
    <row r="83" spans="2:8" ht="21" customHeight="1">
      <c r="B83" s="44"/>
      <c r="D83" s="44"/>
      <c r="F83" s="44"/>
      <c r="H83" s="44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78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="90" zoomScaleNormal="9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:Q1"/>
    </sheetView>
  </sheetViews>
  <sheetFormatPr defaultColWidth="9.140625" defaultRowHeight="12.75"/>
  <cols>
    <col min="1" max="1" width="0.42578125" style="48" customWidth="1"/>
    <col min="2" max="5" width="1.7109375" style="48" customWidth="1"/>
    <col min="6" max="6" width="55.28125" style="48" customWidth="1"/>
    <col min="7" max="7" width="15.00390625" style="51" customWidth="1"/>
    <col min="8" max="8" width="1.7109375" style="48" customWidth="1"/>
    <col min="9" max="9" width="14.421875" style="51" customWidth="1"/>
    <col min="10" max="10" width="1.7109375" style="48" customWidth="1"/>
    <col min="11" max="11" width="14.28125" style="48" customWidth="1"/>
    <col min="12" max="12" width="1.7109375" style="48" customWidth="1"/>
    <col min="13" max="13" width="14.57421875" style="52" customWidth="1"/>
    <col min="14" max="14" width="1.7109375" style="48" customWidth="1"/>
    <col min="15" max="15" width="13.8515625" style="51" customWidth="1"/>
    <col min="16" max="16" width="1.7109375" style="48" customWidth="1"/>
    <col min="17" max="17" width="14.7109375" style="48" customWidth="1"/>
    <col min="18" max="18" width="14.28125" style="50" bestFit="1" customWidth="1"/>
    <col min="19" max="19" width="9.140625" style="49" customWidth="1"/>
    <col min="20" max="16384" width="9.140625" style="48" customWidth="1"/>
  </cols>
  <sheetData>
    <row r="1" spans="1:20" ht="21" customHeight="1">
      <c r="A1" s="100" t="s">
        <v>114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8"/>
      <c r="S1" s="97"/>
      <c r="T1" s="96"/>
    </row>
    <row r="2" spans="1:20" ht="21" customHeight="1">
      <c r="A2" s="100" t="s">
        <v>113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8"/>
      <c r="S2" s="97"/>
      <c r="T2" s="96"/>
    </row>
    <row r="3" spans="1:20" ht="21" customHeight="1">
      <c r="A3" s="100" t="s">
        <v>112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98"/>
      <c r="S3" s="97"/>
      <c r="T3" s="96"/>
    </row>
    <row r="4" spans="1:20" ht="21" customHeight="1">
      <c r="A4" s="100" t="s">
        <v>43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98"/>
      <c r="S4" s="97"/>
      <c r="T4" s="96"/>
    </row>
    <row r="5" spans="7:17" ht="18.75" customHeight="1">
      <c r="G5" s="94"/>
      <c r="I5" s="94"/>
      <c r="M5" s="95"/>
      <c r="N5" s="58"/>
      <c r="O5" s="94"/>
      <c r="P5" s="58"/>
      <c r="Q5" s="93" t="s">
        <v>17</v>
      </c>
    </row>
    <row r="6" spans="7:17" ht="18.75" customHeight="1">
      <c r="G6" s="101" t="s">
        <v>1</v>
      </c>
      <c r="H6" s="101"/>
      <c r="I6" s="101"/>
      <c r="J6" s="101"/>
      <c r="K6" s="101"/>
      <c r="L6" s="92"/>
      <c r="M6" s="101" t="s">
        <v>31</v>
      </c>
      <c r="N6" s="101"/>
      <c r="O6" s="101"/>
      <c r="P6" s="101"/>
      <c r="Q6" s="101"/>
    </row>
    <row r="7" spans="7:17" ht="18.75" customHeight="1">
      <c r="G7" s="91" t="s">
        <v>51</v>
      </c>
      <c r="H7" s="89"/>
      <c r="I7" s="91" t="s">
        <v>49</v>
      </c>
      <c r="J7" s="89"/>
      <c r="K7" s="91" t="s">
        <v>111</v>
      </c>
      <c r="M7" s="91" t="s">
        <v>51</v>
      </c>
      <c r="N7" s="89"/>
      <c r="O7" s="91" t="s">
        <v>49</v>
      </c>
      <c r="P7" s="89"/>
      <c r="Q7" s="91" t="s">
        <v>111</v>
      </c>
    </row>
    <row r="8" spans="7:17" ht="13.5" customHeight="1">
      <c r="G8" s="90"/>
      <c r="H8" s="89"/>
      <c r="I8" s="90"/>
      <c r="J8" s="89"/>
      <c r="K8" s="90"/>
      <c r="M8" s="88"/>
      <c r="N8" s="89"/>
      <c r="O8" s="88"/>
      <c r="P8" s="89"/>
      <c r="Q8" s="88"/>
    </row>
    <row r="9" spans="11:17" ht="12.75" customHeight="1">
      <c r="K9" s="51"/>
      <c r="O9" s="52"/>
      <c r="Q9" s="52"/>
    </row>
    <row r="10" spans="11:17" ht="7.5" customHeight="1">
      <c r="K10" s="51"/>
      <c r="O10" s="52"/>
      <c r="Q10" s="52"/>
    </row>
    <row r="11" spans="1:17" ht="19.5" customHeight="1">
      <c r="A11" s="48" t="s">
        <v>110</v>
      </c>
      <c r="G11" s="64">
        <v>28625157</v>
      </c>
      <c r="I11" s="64">
        <v>27714685</v>
      </c>
      <c r="K11" s="64">
        <v>28365067</v>
      </c>
      <c r="M11" s="63">
        <v>27586599</v>
      </c>
      <c r="O11" s="63">
        <v>26674779</v>
      </c>
      <c r="Q11" s="63">
        <v>27160651</v>
      </c>
    </row>
    <row r="12" spans="1:17" ht="19.5" customHeight="1">
      <c r="A12" s="48" t="s">
        <v>109</v>
      </c>
      <c r="G12" s="64">
        <v>8805355</v>
      </c>
      <c r="I12" s="64">
        <v>10521522</v>
      </c>
      <c r="K12" s="64">
        <v>10065661</v>
      </c>
      <c r="L12" s="87"/>
      <c r="M12" s="63">
        <v>8412821</v>
      </c>
      <c r="O12" s="63">
        <v>10158095</v>
      </c>
      <c r="Q12" s="63">
        <v>9599981</v>
      </c>
    </row>
    <row r="13" spans="3:17" ht="19.5" customHeight="1">
      <c r="C13" s="48" t="s">
        <v>108</v>
      </c>
      <c r="G13" s="85">
        <f>G11-G12</f>
        <v>19819802</v>
      </c>
      <c r="I13" s="85">
        <f>I11-I12</f>
        <v>17193163</v>
      </c>
      <c r="K13" s="85">
        <f>K11-K12</f>
        <v>18299406</v>
      </c>
      <c r="M13" s="82">
        <f>M11-M12</f>
        <v>19173778</v>
      </c>
      <c r="O13" s="82">
        <f>O11-O12</f>
        <v>16516684</v>
      </c>
      <c r="Q13" s="82">
        <f>Q11-Q12</f>
        <v>17560670</v>
      </c>
    </row>
    <row r="14" spans="1:17" ht="19.5" customHeight="1">
      <c r="A14" s="48" t="s">
        <v>107</v>
      </c>
      <c r="G14" s="64">
        <v>9082977</v>
      </c>
      <c r="I14" s="64">
        <v>11075688</v>
      </c>
      <c r="K14" s="64">
        <v>9586961</v>
      </c>
      <c r="M14" s="63">
        <v>7423061</v>
      </c>
      <c r="O14" s="63">
        <v>9327465</v>
      </c>
      <c r="Q14" s="63">
        <v>8434514</v>
      </c>
    </row>
    <row r="15" spans="1:17" ht="19.5" customHeight="1">
      <c r="A15" s="48" t="s">
        <v>106</v>
      </c>
      <c r="G15" s="64">
        <v>2729081</v>
      </c>
      <c r="I15" s="64">
        <v>2890282</v>
      </c>
      <c r="K15" s="64">
        <v>2746630</v>
      </c>
      <c r="M15" s="63">
        <v>2680675</v>
      </c>
      <c r="O15" s="63">
        <v>2847676</v>
      </c>
      <c r="Q15" s="63">
        <v>2689541</v>
      </c>
    </row>
    <row r="16" spans="3:17" ht="19.5" customHeight="1">
      <c r="C16" s="48" t="s">
        <v>105</v>
      </c>
      <c r="G16" s="85">
        <f>G14-G15</f>
        <v>6353896</v>
      </c>
      <c r="I16" s="85">
        <f>I14-I15</f>
        <v>8185406</v>
      </c>
      <c r="K16" s="85">
        <f>K14-K15</f>
        <v>6840331</v>
      </c>
      <c r="M16" s="82">
        <f>M14-M15</f>
        <v>4742386</v>
      </c>
      <c r="O16" s="82">
        <f>O14-O15</f>
        <v>6479789</v>
      </c>
      <c r="Q16" s="82">
        <f>Q14-Q15</f>
        <v>5744973</v>
      </c>
    </row>
    <row r="17" spans="1:17" s="48" customFormat="1" ht="19.5" customHeight="1">
      <c r="A17" s="48" t="s">
        <v>104</v>
      </c>
      <c r="G17" s="73"/>
      <c r="I17" s="73"/>
      <c r="K17" s="73"/>
      <c r="M17" s="81"/>
      <c r="O17" s="81"/>
      <c r="Q17" s="81"/>
    </row>
    <row r="18" spans="3:17" s="48" customFormat="1" ht="19.5" customHeight="1">
      <c r="C18" s="48" t="s">
        <v>118</v>
      </c>
      <c r="G18" s="77">
        <v>-1689429</v>
      </c>
      <c r="I18" s="73">
        <v>0</v>
      </c>
      <c r="K18" s="73">
        <v>0</v>
      </c>
      <c r="M18" s="77">
        <v>-1202097</v>
      </c>
      <c r="O18" s="73">
        <v>0</v>
      </c>
      <c r="Q18" s="73">
        <v>0</v>
      </c>
    </row>
    <row r="19" spans="1:17" s="48" customFormat="1" ht="19.5" customHeight="1">
      <c r="A19" s="48" t="s">
        <v>103</v>
      </c>
      <c r="B19" s="48" t="s">
        <v>119</v>
      </c>
      <c r="G19" s="73">
        <v>0</v>
      </c>
      <c r="I19" s="73">
        <v>2172316</v>
      </c>
      <c r="K19" s="73">
        <v>1758556</v>
      </c>
      <c r="M19" s="81">
        <v>0</v>
      </c>
      <c r="O19" s="81">
        <v>2033755</v>
      </c>
      <c r="Q19" s="81">
        <v>1810177</v>
      </c>
    </row>
    <row r="20" spans="1:17" s="48" customFormat="1" ht="19.5" customHeight="1">
      <c r="A20" s="48" t="s">
        <v>102</v>
      </c>
      <c r="B20" s="48" t="s">
        <v>101</v>
      </c>
      <c r="G20" s="64">
        <v>1150513</v>
      </c>
      <c r="I20" s="64">
        <v>14987745</v>
      </c>
      <c r="K20" s="64">
        <v>774674</v>
      </c>
      <c r="M20" s="63">
        <v>1150509</v>
      </c>
      <c r="O20" s="63">
        <v>14911825</v>
      </c>
      <c r="Q20" s="63">
        <v>319448</v>
      </c>
    </row>
    <row r="21" spans="1:17" s="48" customFormat="1" ht="19.5" customHeight="1">
      <c r="A21" s="48" t="s">
        <v>100</v>
      </c>
      <c r="B21" s="48" t="s">
        <v>99</v>
      </c>
      <c r="G21" s="64">
        <v>12127</v>
      </c>
      <c r="I21" s="64">
        <v>4826</v>
      </c>
      <c r="K21" s="64">
        <v>44197</v>
      </c>
      <c r="M21" s="63">
        <v>0</v>
      </c>
      <c r="O21" s="63">
        <v>0</v>
      </c>
      <c r="Q21" s="63">
        <v>0</v>
      </c>
    </row>
    <row r="22" spans="1:17" s="48" customFormat="1" ht="19.5" customHeight="1">
      <c r="A22" s="48" t="s">
        <v>98</v>
      </c>
      <c r="B22" s="48" t="s">
        <v>97</v>
      </c>
      <c r="C22" s="86"/>
      <c r="D22" s="86"/>
      <c r="E22" s="86"/>
      <c r="F22" s="86"/>
      <c r="G22" s="64">
        <v>58144</v>
      </c>
      <c r="I22" s="64">
        <v>434875</v>
      </c>
      <c r="K22" s="64">
        <v>155839</v>
      </c>
      <c r="M22" s="63">
        <v>48137</v>
      </c>
      <c r="O22" s="63">
        <v>320747</v>
      </c>
      <c r="Q22" s="63">
        <v>147419</v>
      </c>
    </row>
    <row r="23" spans="1:17" s="48" customFormat="1" ht="19.5" customHeight="1">
      <c r="A23" s="48" t="s">
        <v>96</v>
      </c>
      <c r="B23" s="48" t="s">
        <v>95</v>
      </c>
      <c r="C23" s="86"/>
      <c r="D23" s="86"/>
      <c r="E23" s="86"/>
      <c r="F23" s="86"/>
      <c r="G23" s="64">
        <v>485967</v>
      </c>
      <c r="I23" s="64">
        <v>615731</v>
      </c>
      <c r="K23" s="64">
        <v>637152</v>
      </c>
      <c r="M23" s="63">
        <v>485967</v>
      </c>
      <c r="O23" s="63">
        <v>579332</v>
      </c>
      <c r="Q23" s="63">
        <v>609476</v>
      </c>
    </row>
    <row r="24" spans="1:17" s="48" customFormat="1" ht="19.5" customHeight="1">
      <c r="A24" s="48" t="s">
        <v>94</v>
      </c>
      <c r="B24" s="48" t="s">
        <v>93</v>
      </c>
      <c r="G24" s="67">
        <v>203473</v>
      </c>
      <c r="I24" s="67">
        <v>129280</v>
      </c>
      <c r="K24" s="67">
        <v>117295</v>
      </c>
      <c r="M24" s="84">
        <v>134071</v>
      </c>
      <c r="O24" s="84">
        <v>72626</v>
      </c>
      <c r="Q24" s="84">
        <v>96299</v>
      </c>
    </row>
    <row r="25" spans="3:17" s="48" customFormat="1" ht="19.5" customHeight="1">
      <c r="C25" s="48" t="s">
        <v>92</v>
      </c>
      <c r="G25" s="85">
        <f>G13+G16+SUM(G18:G24)</f>
        <v>26394493</v>
      </c>
      <c r="I25" s="85">
        <f>I13+I16+SUM(I18:I24)</f>
        <v>43723342</v>
      </c>
      <c r="K25" s="85">
        <f>K13+K16+SUM(K18:K24)</f>
        <v>28627450</v>
      </c>
      <c r="M25" s="82">
        <f>M13+M16+SUM(M18:M24)</f>
        <v>24532751</v>
      </c>
      <c r="O25" s="82">
        <f>O13+O16+SUM(O18:O24)</f>
        <v>40914758</v>
      </c>
      <c r="Q25" s="82">
        <f>Q13+Q16+SUM(Q18:Q24)</f>
        <v>26288462</v>
      </c>
    </row>
    <row r="26" spans="1:17" s="48" customFormat="1" ht="19.5" customHeight="1">
      <c r="A26" s="48" t="s">
        <v>91</v>
      </c>
      <c r="B26" s="48" t="s">
        <v>90</v>
      </c>
      <c r="G26" s="64"/>
      <c r="I26" s="64"/>
      <c r="K26" s="64"/>
      <c r="M26" s="63"/>
      <c r="O26" s="63"/>
      <c r="Q26" s="63"/>
    </row>
    <row r="27" spans="3:17" s="48" customFormat="1" ht="19.5" customHeight="1">
      <c r="C27" s="48" t="s">
        <v>89</v>
      </c>
      <c r="G27" s="63">
        <v>6836054</v>
      </c>
      <c r="I27" s="63">
        <v>6817354</v>
      </c>
      <c r="K27" s="63">
        <v>6562675</v>
      </c>
      <c r="M27" s="63">
        <v>6221518</v>
      </c>
      <c r="O27" s="63">
        <v>6066454</v>
      </c>
      <c r="Q27" s="63">
        <v>5955359</v>
      </c>
    </row>
    <row r="28" spans="3:17" s="48" customFormat="1" ht="19.5" customHeight="1">
      <c r="C28" s="48" t="s">
        <v>88</v>
      </c>
      <c r="G28" s="64">
        <v>33274</v>
      </c>
      <c r="I28" s="64">
        <v>55946</v>
      </c>
      <c r="K28" s="64">
        <v>34157</v>
      </c>
      <c r="M28" s="63">
        <v>14850</v>
      </c>
      <c r="O28" s="63">
        <v>48510</v>
      </c>
      <c r="Q28" s="63">
        <v>14800</v>
      </c>
    </row>
    <row r="29" spans="3:17" s="48" customFormat="1" ht="19.5" customHeight="1">
      <c r="C29" s="48" t="s">
        <v>87</v>
      </c>
      <c r="G29" s="64">
        <v>2295767</v>
      </c>
      <c r="I29" s="64">
        <v>3462686</v>
      </c>
      <c r="K29" s="64">
        <v>2738130</v>
      </c>
      <c r="M29" s="63">
        <v>2113285</v>
      </c>
      <c r="O29" s="63">
        <v>3284478</v>
      </c>
      <c r="Q29" s="63">
        <v>2518404</v>
      </c>
    </row>
    <row r="30" spans="3:17" s="48" customFormat="1" ht="19.5" customHeight="1">
      <c r="C30" s="48" t="s">
        <v>86</v>
      </c>
      <c r="G30" s="64">
        <v>780823</v>
      </c>
      <c r="I30" s="64">
        <v>855450</v>
      </c>
      <c r="K30" s="64">
        <v>816504</v>
      </c>
      <c r="M30" s="63">
        <v>768959</v>
      </c>
      <c r="O30" s="63">
        <v>841486</v>
      </c>
      <c r="Q30" s="63">
        <v>804936</v>
      </c>
    </row>
    <row r="31" spans="3:17" s="48" customFormat="1" ht="19.5" customHeight="1">
      <c r="C31" s="48" t="s">
        <v>19</v>
      </c>
      <c r="G31" s="67">
        <v>1431385</v>
      </c>
      <c r="I31" s="67">
        <v>4796169</v>
      </c>
      <c r="K31" s="67">
        <v>2050037</v>
      </c>
      <c r="M31" s="84">
        <v>1229171</v>
      </c>
      <c r="O31" s="84">
        <v>4099161</v>
      </c>
      <c r="Q31" s="84">
        <v>1835371</v>
      </c>
    </row>
    <row r="32" spans="5:17" s="48" customFormat="1" ht="19.5" customHeight="1">
      <c r="E32" s="48" t="s">
        <v>85</v>
      </c>
      <c r="G32" s="85">
        <f>SUM(G27:G31)</f>
        <v>11377303</v>
      </c>
      <c r="I32" s="85">
        <f>SUM(I27:I31)</f>
        <v>15987605</v>
      </c>
      <c r="K32" s="85">
        <f>SUM(K27:K31)</f>
        <v>12201503</v>
      </c>
      <c r="M32" s="82">
        <f>SUM(M27:M31)</f>
        <v>10347783</v>
      </c>
      <c r="O32" s="82">
        <f>SUM(O27:O31)</f>
        <v>14340089</v>
      </c>
      <c r="Q32" s="82">
        <f>SUM(Q27:Q31)</f>
        <v>11128870</v>
      </c>
    </row>
    <row r="33" spans="1:18" s="48" customFormat="1" ht="19.5" customHeight="1">
      <c r="A33" s="48" t="s">
        <v>84</v>
      </c>
      <c r="B33" s="48" t="s">
        <v>120</v>
      </c>
      <c r="G33" s="73">
        <v>5087268</v>
      </c>
      <c r="H33" s="71"/>
      <c r="I33" s="73">
        <v>0</v>
      </c>
      <c r="J33" s="71"/>
      <c r="K33" s="73">
        <v>0</v>
      </c>
      <c r="L33" s="71"/>
      <c r="M33" s="81">
        <v>4952846</v>
      </c>
      <c r="N33" s="71"/>
      <c r="O33" s="81">
        <v>0</v>
      </c>
      <c r="P33" s="71"/>
      <c r="Q33" s="81">
        <v>0</v>
      </c>
      <c r="R33" s="50"/>
    </row>
    <row r="34" spans="1:18" s="48" customFormat="1" ht="19.5" customHeight="1">
      <c r="A34" s="48" t="s">
        <v>83</v>
      </c>
      <c r="B34" s="48" t="s">
        <v>121</v>
      </c>
      <c r="G34" s="84">
        <v>0</v>
      </c>
      <c r="I34" s="84">
        <v>16342265</v>
      </c>
      <c r="K34" s="84">
        <v>5078319</v>
      </c>
      <c r="M34" s="84">
        <v>0</v>
      </c>
      <c r="O34" s="84">
        <v>16103310</v>
      </c>
      <c r="Q34" s="84">
        <v>5136035</v>
      </c>
      <c r="R34" s="50"/>
    </row>
    <row r="35" spans="1:18" s="48" customFormat="1" ht="19.5" customHeight="1">
      <c r="A35" s="48" t="s">
        <v>82</v>
      </c>
      <c r="B35" s="48" t="s">
        <v>81</v>
      </c>
      <c r="G35" s="64">
        <f>G25-G32-G33-G34</f>
        <v>9929922</v>
      </c>
      <c r="I35" s="64">
        <f>I25-I32-I33-I34</f>
        <v>11393472</v>
      </c>
      <c r="K35" s="64">
        <f>K25-K32-K33-K34</f>
        <v>11347628</v>
      </c>
      <c r="M35" s="63">
        <f>M25-M32-M33-M34</f>
        <v>9232122</v>
      </c>
      <c r="O35" s="63">
        <f>O25-O32-O33-O34</f>
        <v>10471359</v>
      </c>
      <c r="Q35" s="63">
        <f>Q25-Q32-Q33-Q34</f>
        <v>10023557</v>
      </c>
      <c r="R35" s="50"/>
    </row>
    <row r="36" spans="1:18" s="48" customFormat="1" ht="19.5" customHeight="1">
      <c r="A36" s="48" t="s">
        <v>80</v>
      </c>
      <c r="B36" s="48" t="s">
        <v>79</v>
      </c>
      <c r="G36" s="84">
        <v>2168655</v>
      </c>
      <c r="I36" s="84">
        <v>3290293</v>
      </c>
      <c r="K36" s="84">
        <v>2224469</v>
      </c>
      <c r="M36" s="83">
        <v>2035606</v>
      </c>
      <c r="O36" s="83">
        <v>3134392</v>
      </c>
      <c r="Q36" s="83">
        <v>2006213</v>
      </c>
      <c r="R36" s="50"/>
    </row>
    <row r="37" spans="1:18" s="48" customFormat="1" ht="19.5" customHeight="1">
      <c r="A37" s="48" t="s">
        <v>78</v>
      </c>
      <c r="B37" s="48" t="s">
        <v>77</v>
      </c>
      <c r="G37" s="82">
        <f>G35-G36</f>
        <v>7761267</v>
      </c>
      <c r="I37" s="82">
        <f>I35-I36</f>
        <v>8103179</v>
      </c>
      <c r="K37" s="82">
        <f>K35-K36</f>
        <v>9123159</v>
      </c>
      <c r="M37" s="82">
        <f>M35-M36</f>
        <v>7196516</v>
      </c>
      <c r="O37" s="82">
        <f>O35-O36</f>
        <v>7336967</v>
      </c>
      <c r="Q37" s="82">
        <f>Q35-Q36</f>
        <v>8017344</v>
      </c>
      <c r="R37" s="50"/>
    </row>
    <row r="38" spans="2:18" s="48" customFormat="1" ht="19.5" customHeight="1">
      <c r="B38" s="54" t="s">
        <v>122</v>
      </c>
      <c r="G38" s="81"/>
      <c r="I38" s="81"/>
      <c r="K38" s="81"/>
      <c r="M38" s="81"/>
      <c r="O38" s="81"/>
      <c r="Q38" s="81"/>
      <c r="R38" s="50"/>
    </row>
    <row r="39" spans="1:18" s="48" customFormat="1" ht="19.5" customHeight="1">
      <c r="A39" s="48" t="s">
        <v>76</v>
      </c>
      <c r="B39" s="48" t="s">
        <v>75</v>
      </c>
      <c r="G39" s="73"/>
      <c r="I39" s="73"/>
      <c r="K39" s="73"/>
      <c r="M39" s="81"/>
      <c r="O39" s="81"/>
      <c r="Q39" s="81"/>
      <c r="R39" s="50"/>
    </row>
    <row r="40" spans="3:18" s="48" customFormat="1" ht="19.5" customHeight="1">
      <c r="C40" s="69" t="s">
        <v>74</v>
      </c>
      <c r="G40" s="75"/>
      <c r="I40" s="75"/>
      <c r="K40" s="75"/>
      <c r="M40" s="75"/>
      <c r="O40" s="75"/>
      <c r="Q40" s="75"/>
      <c r="R40" s="50"/>
    </row>
    <row r="41" spans="3:18" s="48" customFormat="1" ht="19.5" customHeight="1">
      <c r="C41" s="69"/>
      <c r="E41" s="48" t="s">
        <v>73</v>
      </c>
      <c r="G41" s="75"/>
      <c r="I41" s="75"/>
      <c r="K41" s="75"/>
      <c r="M41" s="75"/>
      <c r="O41" s="75"/>
      <c r="Q41" s="75"/>
      <c r="R41" s="50"/>
    </row>
    <row r="42" spans="3:18" s="48" customFormat="1" ht="19.5" customHeight="1">
      <c r="C42" s="69"/>
      <c r="F42" s="48" t="s">
        <v>123</v>
      </c>
      <c r="G42" s="77">
        <v>-152159</v>
      </c>
      <c r="I42" s="75">
        <v>0</v>
      </c>
      <c r="K42" s="75">
        <v>0</v>
      </c>
      <c r="M42" s="77">
        <v>-274060</v>
      </c>
      <c r="O42" s="75">
        <v>0</v>
      </c>
      <c r="Q42" s="75">
        <v>0</v>
      </c>
      <c r="R42" s="50"/>
    </row>
    <row r="43" spans="5:18" s="48" customFormat="1" ht="19.5" customHeight="1">
      <c r="E43" s="48" t="s">
        <v>124</v>
      </c>
      <c r="G43" s="75">
        <v>0</v>
      </c>
      <c r="I43" s="80">
        <v>-11083140</v>
      </c>
      <c r="K43" s="74">
        <v>5290780</v>
      </c>
      <c r="M43" s="75">
        <v>0</v>
      </c>
      <c r="O43" s="77">
        <v>-11090143</v>
      </c>
      <c r="Q43" s="74">
        <v>5240144</v>
      </c>
      <c r="R43" s="50"/>
    </row>
    <row r="44" spans="5:18" s="48" customFormat="1" ht="19.5" customHeight="1">
      <c r="E44" s="48" t="s">
        <v>125</v>
      </c>
      <c r="G44" s="77">
        <v>-88623</v>
      </c>
      <c r="I44" s="75">
        <v>0</v>
      </c>
      <c r="K44" s="74">
        <v>0</v>
      </c>
      <c r="M44" s="77">
        <v>-88623</v>
      </c>
      <c r="O44" s="75">
        <v>0</v>
      </c>
      <c r="Q44" s="74">
        <v>0</v>
      </c>
      <c r="R44" s="50"/>
    </row>
    <row r="45" spans="5:18" s="48" customFormat="1" ht="19.5" customHeight="1">
      <c r="E45" s="48" t="s">
        <v>72</v>
      </c>
      <c r="G45" s="64"/>
      <c r="I45" s="64"/>
      <c r="K45" s="64"/>
      <c r="M45" s="78"/>
      <c r="O45" s="78"/>
      <c r="Q45" s="78"/>
      <c r="R45" s="50"/>
    </row>
    <row r="46" spans="6:18" s="48" customFormat="1" ht="19.5" customHeight="1">
      <c r="F46" s="48" t="s">
        <v>71</v>
      </c>
      <c r="G46" s="74">
        <v>4130323</v>
      </c>
      <c r="I46" s="78">
        <v>-247342</v>
      </c>
      <c r="J46" s="71"/>
      <c r="K46" s="77">
        <v>-802461</v>
      </c>
      <c r="L46" s="71"/>
      <c r="M46" s="74">
        <v>2349648</v>
      </c>
      <c r="N46" s="71"/>
      <c r="O46" s="78">
        <v>-360083</v>
      </c>
      <c r="Q46" s="78">
        <v>-773462</v>
      </c>
      <c r="R46" s="70"/>
    </row>
    <row r="47" spans="5:18" s="48" customFormat="1" ht="19.5" customHeight="1">
      <c r="E47" s="48" t="s">
        <v>126</v>
      </c>
      <c r="G47" s="74">
        <v>0</v>
      </c>
      <c r="I47" s="74">
        <v>402</v>
      </c>
      <c r="J47" s="71"/>
      <c r="K47" s="74">
        <v>314</v>
      </c>
      <c r="L47" s="71"/>
      <c r="M47" s="74">
        <v>0</v>
      </c>
      <c r="N47" s="71"/>
      <c r="O47" s="74">
        <v>0</v>
      </c>
      <c r="Q47" s="73">
        <v>0</v>
      </c>
      <c r="R47" s="70"/>
    </row>
    <row r="48" spans="5:18" s="48" customFormat="1" ht="19.5" customHeight="1">
      <c r="E48" s="69" t="s">
        <v>66</v>
      </c>
      <c r="G48" s="79"/>
      <c r="I48" s="79"/>
      <c r="J48" s="71"/>
      <c r="K48" s="79"/>
      <c r="L48" s="71"/>
      <c r="M48" s="79"/>
      <c r="N48" s="71"/>
      <c r="O48" s="79"/>
      <c r="Q48" s="79"/>
      <c r="R48" s="70"/>
    </row>
    <row r="49" spans="5:18" s="48" customFormat="1" ht="19.5" customHeight="1">
      <c r="E49" s="69"/>
      <c r="F49" s="69" t="s">
        <v>65</v>
      </c>
      <c r="G49" s="74">
        <v>107735</v>
      </c>
      <c r="I49" s="74">
        <v>2264838</v>
      </c>
      <c r="J49" s="71"/>
      <c r="K49" s="78">
        <v>-1077535</v>
      </c>
      <c r="L49" s="71"/>
      <c r="M49" s="74">
        <v>132965</v>
      </c>
      <c r="N49" s="71"/>
      <c r="O49" s="74">
        <v>2266528</v>
      </c>
      <c r="Q49" s="78">
        <v>-1066038</v>
      </c>
      <c r="R49" s="70"/>
    </row>
    <row r="50" spans="3:18" s="48" customFormat="1" ht="19.5" customHeight="1">
      <c r="C50" s="48" t="s">
        <v>70</v>
      </c>
      <c r="E50" s="69"/>
      <c r="F50" s="69"/>
      <c r="G50" s="65"/>
      <c r="I50" s="65"/>
      <c r="J50" s="71"/>
      <c r="K50" s="74"/>
      <c r="L50" s="71"/>
      <c r="M50" s="65"/>
      <c r="N50" s="71"/>
      <c r="O50" s="65"/>
      <c r="P50" s="71"/>
      <c r="Q50" s="74"/>
      <c r="R50" s="70"/>
    </row>
    <row r="51" spans="5:18" s="48" customFormat="1" ht="19.5" customHeight="1">
      <c r="E51" s="69" t="s">
        <v>69</v>
      </c>
      <c r="F51" s="69"/>
      <c r="G51" s="65"/>
      <c r="I51" s="65"/>
      <c r="J51" s="71"/>
      <c r="K51" s="74"/>
      <c r="L51" s="71"/>
      <c r="M51" s="65"/>
      <c r="N51" s="71"/>
      <c r="O51" s="65"/>
      <c r="P51" s="71"/>
      <c r="Q51" s="74"/>
      <c r="R51" s="70"/>
    </row>
    <row r="52" spans="5:18" s="48" customFormat="1" ht="19.5" customHeight="1">
      <c r="E52" s="69"/>
      <c r="F52" s="69" t="s">
        <v>127</v>
      </c>
      <c r="G52" s="65">
        <v>-23516952</v>
      </c>
      <c r="I52" s="75">
        <v>0</v>
      </c>
      <c r="J52" s="71"/>
      <c r="K52" s="74">
        <v>0</v>
      </c>
      <c r="L52" s="71"/>
      <c r="M52" s="77">
        <v>-22677077</v>
      </c>
      <c r="N52" s="71"/>
      <c r="O52" s="74">
        <v>0</v>
      </c>
      <c r="P52" s="71"/>
      <c r="Q52" s="74">
        <v>0</v>
      </c>
      <c r="R52" s="70"/>
    </row>
    <row r="53" spans="5:18" s="48" customFormat="1" ht="19.5" customHeight="1">
      <c r="E53" s="69" t="s">
        <v>68</v>
      </c>
      <c r="F53" s="69"/>
      <c r="G53" s="65"/>
      <c r="I53" s="65"/>
      <c r="J53" s="71"/>
      <c r="K53" s="74"/>
      <c r="L53" s="71"/>
      <c r="M53" s="76"/>
      <c r="N53" s="71"/>
      <c r="O53" s="65"/>
      <c r="P53" s="71"/>
      <c r="Q53" s="74"/>
      <c r="R53" s="70"/>
    </row>
    <row r="54" spans="5:18" s="48" customFormat="1" ht="19.5" customHeight="1">
      <c r="E54" s="69"/>
      <c r="F54" s="69" t="s">
        <v>128</v>
      </c>
      <c r="G54" s="74">
        <v>2012358</v>
      </c>
      <c r="I54" s="75">
        <v>0</v>
      </c>
      <c r="J54" s="71"/>
      <c r="K54" s="74">
        <v>0</v>
      </c>
      <c r="L54" s="71"/>
      <c r="M54" s="74">
        <v>2012358</v>
      </c>
      <c r="N54" s="71"/>
      <c r="O54" s="74">
        <v>0</v>
      </c>
      <c r="P54" s="71"/>
      <c r="Q54" s="74">
        <v>0</v>
      </c>
      <c r="R54" s="70"/>
    </row>
    <row r="55" spans="5:18" s="48" customFormat="1" ht="19.5" customHeight="1">
      <c r="E55" s="69" t="s">
        <v>67</v>
      </c>
      <c r="F55" s="69"/>
      <c r="G55" s="65">
        <v>-2296</v>
      </c>
      <c r="I55" s="65">
        <v>-1699691</v>
      </c>
      <c r="J55" s="71"/>
      <c r="K55" s="74">
        <v>4433</v>
      </c>
      <c r="L55" s="71"/>
      <c r="M55" s="65">
        <v>-2296</v>
      </c>
      <c r="N55" s="71"/>
      <c r="O55" s="65">
        <v>-1707070</v>
      </c>
      <c r="P55" s="71"/>
      <c r="Q55" s="74">
        <v>3356</v>
      </c>
      <c r="R55" s="70"/>
    </row>
    <row r="56" spans="5:18" s="48" customFormat="1" ht="19.5" customHeight="1">
      <c r="E56" s="48" t="s">
        <v>126</v>
      </c>
      <c r="G56" s="74">
        <v>847</v>
      </c>
      <c r="I56" s="74">
        <v>0</v>
      </c>
      <c r="J56" s="71"/>
      <c r="K56" s="74">
        <v>0</v>
      </c>
      <c r="L56" s="71"/>
      <c r="M56" s="74">
        <v>0</v>
      </c>
      <c r="N56" s="71"/>
      <c r="O56" s="74">
        <v>0</v>
      </c>
      <c r="Q56" s="73">
        <v>0</v>
      </c>
      <c r="R56" s="70"/>
    </row>
    <row r="57" spans="5:18" s="48" customFormat="1" ht="19.5" customHeight="1">
      <c r="E57" s="69" t="s">
        <v>66</v>
      </c>
      <c r="F57" s="69"/>
      <c r="G57" s="65"/>
      <c r="I57" s="65"/>
      <c r="J57" s="71"/>
      <c r="K57" s="65"/>
      <c r="L57" s="71"/>
      <c r="M57" s="65"/>
      <c r="N57" s="71"/>
      <c r="O57" s="65"/>
      <c r="P57" s="71"/>
      <c r="Q57" s="65"/>
      <c r="R57" s="70"/>
    </row>
    <row r="58" spans="5:18" s="48" customFormat="1" ht="19.5" customHeight="1">
      <c r="E58" s="69"/>
      <c r="F58" s="69" t="s">
        <v>65</v>
      </c>
      <c r="G58" s="72">
        <v>4322017</v>
      </c>
      <c r="I58" s="72">
        <v>340023</v>
      </c>
      <c r="J58" s="71"/>
      <c r="K58" s="68">
        <v>-2081</v>
      </c>
      <c r="L58" s="71"/>
      <c r="M58" s="72">
        <v>4153655</v>
      </c>
      <c r="N58" s="71"/>
      <c r="O58" s="72">
        <v>341543</v>
      </c>
      <c r="P58" s="71"/>
      <c r="Q58" s="68">
        <v>-1866</v>
      </c>
      <c r="R58" s="70"/>
    </row>
    <row r="59" spans="5:18" s="48" customFormat="1" ht="19.5" customHeight="1">
      <c r="E59" s="69" t="s">
        <v>64</v>
      </c>
      <c r="F59" s="48" t="s">
        <v>63</v>
      </c>
      <c r="G59" s="68">
        <f>SUM(G40:G58)</f>
        <v>-13186750</v>
      </c>
      <c r="I59" s="68">
        <f>SUM(I40:I58)</f>
        <v>-10424910</v>
      </c>
      <c r="K59" s="64">
        <f>SUM(K40:K58)</f>
        <v>3413450</v>
      </c>
      <c r="M59" s="68">
        <f>SUM(M40:M58)</f>
        <v>-14393430</v>
      </c>
      <c r="O59" s="68">
        <f>SUM(O40:O58)</f>
        <v>-10549225</v>
      </c>
      <c r="Q59" s="67">
        <f>SUM(Q40:Q58)</f>
        <v>3402134</v>
      </c>
      <c r="R59" s="50"/>
    </row>
    <row r="60" spans="1:18" s="48" customFormat="1" ht="19.5" customHeight="1" thickBot="1">
      <c r="A60" s="58" t="s">
        <v>62</v>
      </c>
      <c r="G60" s="62">
        <f>G37+G59</f>
        <v>-5425483</v>
      </c>
      <c r="I60" s="62">
        <f>I37+I59</f>
        <v>-2321731</v>
      </c>
      <c r="K60" s="61">
        <f>K37+K59</f>
        <v>12536609</v>
      </c>
      <c r="M60" s="62">
        <f>M37+M59</f>
        <v>-7196914</v>
      </c>
      <c r="O60" s="62">
        <f>O37+O59</f>
        <v>-3212258</v>
      </c>
      <c r="Q60" s="61">
        <f>Q37+Q59</f>
        <v>11419478</v>
      </c>
      <c r="R60" s="50"/>
    </row>
    <row r="61" spans="1:18" s="48" customFormat="1" ht="19.5" customHeight="1" thickTop="1">
      <c r="A61" s="58" t="s">
        <v>61</v>
      </c>
      <c r="G61" s="64"/>
      <c r="I61" s="64"/>
      <c r="K61" s="64"/>
      <c r="M61" s="63"/>
      <c r="O61" s="63"/>
      <c r="Q61" s="63"/>
      <c r="R61" s="50"/>
    </row>
    <row r="62" spans="3:18" s="48" customFormat="1" ht="19.5" customHeight="1">
      <c r="C62" s="48" t="s">
        <v>59</v>
      </c>
      <c r="G62" s="64">
        <f>G37-G63</f>
        <v>7670508</v>
      </c>
      <c r="I62" s="64">
        <f>I37-I63</f>
        <v>8002381</v>
      </c>
      <c r="K62" s="64">
        <f>K37-K63</f>
        <v>9028296</v>
      </c>
      <c r="M62" s="63">
        <f>M37-M63</f>
        <v>7196516</v>
      </c>
      <c r="O62" s="63">
        <f>O37-O63</f>
        <v>7336967</v>
      </c>
      <c r="Q62" s="63">
        <f>Q37-Q63</f>
        <v>8017344</v>
      </c>
      <c r="R62" s="50"/>
    </row>
    <row r="63" spans="3:18" s="48" customFormat="1" ht="19.5" customHeight="1">
      <c r="C63" s="48" t="s">
        <v>58</v>
      </c>
      <c r="G63" s="64">
        <v>90759</v>
      </c>
      <c r="I63" s="64">
        <v>100798</v>
      </c>
      <c r="K63" s="64">
        <v>94863</v>
      </c>
      <c r="M63" s="63">
        <v>0</v>
      </c>
      <c r="O63" s="63">
        <v>0</v>
      </c>
      <c r="Q63" s="63">
        <v>0</v>
      </c>
      <c r="R63" s="50"/>
    </row>
    <row r="64" spans="7:18" s="48" customFormat="1" ht="19.5" customHeight="1" thickBot="1">
      <c r="G64" s="61">
        <f>SUM(G62:G63)</f>
        <v>7761267</v>
      </c>
      <c r="I64" s="61">
        <f>SUM(I62:I63)</f>
        <v>8103179</v>
      </c>
      <c r="K64" s="61">
        <f>SUM(K62:K63)</f>
        <v>9123159</v>
      </c>
      <c r="M64" s="66">
        <f>SUM(M62:M63)</f>
        <v>7196516</v>
      </c>
      <c r="O64" s="66">
        <f>SUM(O62:O63)</f>
        <v>7336967</v>
      </c>
      <c r="Q64" s="66">
        <f>SUM(Q62:Q63)</f>
        <v>8017344</v>
      </c>
      <c r="R64" s="50"/>
    </row>
    <row r="65" spans="1:17" s="48" customFormat="1" ht="19.5" customHeight="1" thickTop="1">
      <c r="A65" s="58" t="s">
        <v>60</v>
      </c>
      <c r="G65" s="64"/>
      <c r="I65" s="64"/>
      <c r="K65" s="64"/>
      <c r="M65" s="63"/>
      <c r="O65" s="63"/>
      <c r="Q65" s="63"/>
    </row>
    <row r="66" spans="3:17" s="48" customFormat="1" ht="19.5" customHeight="1">
      <c r="C66" s="48" t="s">
        <v>59</v>
      </c>
      <c r="G66" s="65">
        <f>G60-G67</f>
        <v>-5515659</v>
      </c>
      <c r="I66" s="65">
        <f>I60-I67</f>
        <v>-2427070</v>
      </c>
      <c r="K66" s="50">
        <f>K60-K67</f>
        <v>12441746</v>
      </c>
      <c r="M66" s="65">
        <f>M60-M67</f>
        <v>-7196914</v>
      </c>
      <c r="O66" s="65">
        <f>O60-O67</f>
        <v>-3212258</v>
      </c>
      <c r="Q66" s="50">
        <f>Q60-Q67</f>
        <v>11419478</v>
      </c>
    </row>
    <row r="67" spans="3:17" s="48" customFormat="1" ht="19.5" customHeight="1">
      <c r="C67" s="48" t="s">
        <v>58</v>
      </c>
      <c r="G67" s="64">
        <v>90176</v>
      </c>
      <c r="I67" s="64">
        <v>105339</v>
      </c>
      <c r="K67" s="64">
        <v>94863</v>
      </c>
      <c r="M67" s="63">
        <v>0</v>
      </c>
      <c r="O67" s="63">
        <v>0</v>
      </c>
      <c r="Q67" s="63">
        <v>0</v>
      </c>
    </row>
    <row r="68" spans="7:17" s="48" customFormat="1" ht="19.5" customHeight="1" thickBot="1">
      <c r="G68" s="62">
        <f>SUM(G66:G67)</f>
        <v>-5425483</v>
      </c>
      <c r="I68" s="62">
        <f>SUM(I66:I67)</f>
        <v>-2321731</v>
      </c>
      <c r="K68" s="61">
        <f>SUM(K66:K67)</f>
        <v>12536609</v>
      </c>
      <c r="M68" s="62">
        <f>SUM(M66:M67)</f>
        <v>-7196914</v>
      </c>
      <c r="O68" s="62">
        <f>SUM(O66:O67)</f>
        <v>-3212258</v>
      </c>
      <c r="Q68" s="61">
        <f>SUM(Q66:Q67)</f>
        <v>11419478</v>
      </c>
    </row>
    <row r="69" spans="1:17" s="48" customFormat="1" ht="19.5" customHeight="1" thickBot="1" thickTop="1">
      <c r="A69" s="58" t="s">
        <v>57</v>
      </c>
      <c r="G69" s="60">
        <f>G62/G71</f>
        <v>4.018406961704027</v>
      </c>
      <c r="I69" s="60">
        <f>I62/I71</f>
        <v>4.192267776867977</v>
      </c>
      <c r="K69" s="60">
        <f>K62/K71</f>
        <v>4.729721616707084</v>
      </c>
      <c r="M69" s="59">
        <f>M62/M71</f>
        <v>3.7700931925779124</v>
      </c>
      <c r="O69" s="59">
        <f>O62/O71</f>
        <v>3.8436723187815867</v>
      </c>
      <c r="Q69" s="59">
        <f>Q62/Q71</f>
        <v>4.200106556694291</v>
      </c>
    </row>
    <row r="70" spans="1:17" s="48" customFormat="1" ht="19.5" customHeight="1" thickTop="1">
      <c r="A70" s="58" t="s">
        <v>56</v>
      </c>
      <c r="G70" s="51"/>
      <c r="I70" s="51"/>
      <c r="K70" s="51"/>
      <c r="M70" s="52"/>
      <c r="O70" s="52"/>
      <c r="Q70" s="52"/>
    </row>
    <row r="71" spans="1:17" s="48" customFormat="1" ht="19.5" customHeight="1" thickBot="1">
      <c r="A71" s="58"/>
      <c r="B71" s="58" t="s">
        <v>55</v>
      </c>
      <c r="C71" s="58"/>
      <c r="D71" s="58"/>
      <c r="G71" s="57">
        <v>1908843</v>
      </c>
      <c r="H71" s="56"/>
      <c r="I71" s="57">
        <v>1908843</v>
      </c>
      <c r="J71" s="56"/>
      <c r="K71" s="57">
        <v>1908843</v>
      </c>
      <c r="L71" s="56"/>
      <c r="M71" s="55">
        <v>1908843</v>
      </c>
      <c r="O71" s="55">
        <v>1908843</v>
      </c>
      <c r="Q71" s="55">
        <v>1908843</v>
      </c>
    </row>
    <row r="72" spans="2:17" s="48" customFormat="1" ht="15.75" thickTop="1">
      <c r="B72" s="54" t="s">
        <v>122</v>
      </c>
      <c r="G72" s="51"/>
      <c r="I72" s="51"/>
      <c r="M72" s="52"/>
      <c r="O72" s="51"/>
      <c r="Q72" s="51"/>
    </row>
    <row r="73" spans="2:15" s="48" customFormat="1" ht="17.25">
      <c r="B73" s="53"/>
      <c r="G73" s="51"/>
      <c r="I73" s="51"/>
      <c r="M73" s="52"/>
      <c r="O73" s="51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krmarisa</cp:lastModifiedBy>
  <cp:lastPrinted>2020-04-21T12:02:25Z</cp:lastPrinted>
  <dcterms:created xsi:type="dcterms:W3CDTF">2007-04-12T01:27:03Z</dcterms:created>
  <dcterms:modified xsi:type="dcterms:W3CDTF">2020-04-21T12:02:27Z</dcterms:modified>
  <cp:category/>
  <cp:version/>
  <cp:contentType/>
  <cp:contentStatus/>
</cp:coreProperties>
</file>